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https://jpl365prod.sharepoint.com/sites/PPGuidebookMarsSmallMissions/Shared Documents/Files/Cat IVa/Category IVa PP Primer Document/"/>
    </mc:Choice>
  </mc:AlternateContent>
  <xr:revisionPtr revIDLastSave="9" documentId="13_ncr:1_{724BF9E9-02FC-4BEF-9105-F21AD20961D0}" xr6:coauthVersionLast="47" xr6:coauthVersionMax="47" xr10:uidLastSave="{0488E6B0-D5A1-4F6E-A490-8775E85CEE50}"/>
  <bookViews>
    <workbookView xWindow="-28920" yWindow="-120" windowWidth="29040" windowHeight="17520" xr2:uid="{B7C40A2C-4D55-485C-AC22-088068776A60}"/>
  </bookViews>
  <sheets>
    <sheet name="PPEL Template-Landed Elements" sheetId="8" r:id="rId1"/>
    <sheet name="PPEL Template-Orbiter or Flyby" sheetId="10" r:id="rId2"/>
    <sheet name="Environment Options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8" l="1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5" i="8"/>
  <c r="P5" i="10"/>
  <c r="P28" i="10" s="1"/>
  <c r="I26" i="10"/>
  <c r="L26" i="10" s="1"/>
  <c r="I25" i="10"/>
  <c r="L25" i="10" s="1"/>
  <c r="I24" i="10"/>
  <c r="L24" i="10" s="1"/>
  <c r="I23" i="10"/>
  <c r="L23" i="10" s="1"/>
  <c r="I22" i="10"/>
  <c r="L22" i="10" s="1"/>
  <c r="I21" i="10"/>
  <c r="L21" i="10" s="1"/>
  <c r="I20" i="10"/>
  <c r="L20" i="10" s="1"/>
  <c r="I19" i="10"/>
  <c r="L19" i="10" s="1"/>
  <c r="I18" i="10"/>
  <c r="L18" i="10" s="1"/>
  <c r="I17" i="10"/>
  <c r="L17" i="10" s="1"/>
  <c r="P17" i="10" s="1"/>
  <c r="I16" i="10"/>
  <c r="L16" i="10" s="1"/>
  <c r="I15" i="10"/>
  <c r="L15" i="10" s="1"/>
  <c r="I14" i="10"/>
  <c r="L14" i="10" s="1"/>
  <c r="I13" i="10"/>
  <c r="L13" i="10" s="1"/>
  <c r="I12" i="10"/>
  <c r="L12" i="10" s="1"/>
  <c r="P12" i="10" s="1"/>
  <c r="I11" i="10"/>
  <c r="L11" i="10" s="1"/>
  <c r="I10" i="10"/>
  <c r="L10" i="10" s="1"/>
  <c r="I9" i="10"/>
  <c r="L9" i="10" s="1"/>
  <c r="I8" i="10"/>
  <c r="L8" i="10" s="1"/>
  <c r="P8" i="10" s="1"/>
  <c r="I7" i="10"/>
  <c r="L7" i="10" s="1"/>
  <c r="I6" i="10"/>
  <c r="L6" i="10" s="1"/>
  <c r="I5" i="10"/>
  <c r="L5" i="10" s="1"/>
  <c r="K28" i="10"/>
  <c r="J28" i="10"/>
  <c r="E27" i="10"/>
  <c r="G26" i="10"/>
  <c r="E26" i="10"/>
  <c r="G25" i="10"/>
  <c r="E25" i="10"/>
  <c r="G24" i="10"/>
  <c r="E24" i="10"/>
  <c r="G23" i="10"/>
  <c r="E23" i="10"/>
  <c r="G22" i="10"/>
  <c r="E22" i="10"/>
  <c r="G21" i="10"/>
  <c r="E21" i="10"/>
  <c r="G20" i="10"/>
  <c r="E20" i="10"/>
  <c r="G19" i="10"/>
  <c r="E19" i="10"/>
  <c r="G18" i="10"/>
  <c r="E18" i="10"/>
  <c r="G17" i="10"/>
  <c r="E17" i="10"/>
  <c r="G16" i="10"/>
  <c r="E16" i="10"/>
  <c r="G15" i="10"/>
  <c r="E15" i="10"/>
  <c r="G14" i="10"/>
  <c r="E14" i="10"/>
  <c r="G13" i="10"/>
  <c r="E13" i="10"/>
  <c r="G12" i="10"/>
  <c r="E12" i="10"/>
  <c r="G11" i="10"/>
  <c r="E11" i="10"/>
  <c r="G10" i="10"/>
  <c r="E10" i="10"/>
  <c r="G9" i="10"/>
  <c r="E9" i="10"/>
  <c r="G8" i="10"/>
  <c r="E8" i="10"/>
  <c r="G7" i="10"/>
  <c r="E7" i="10"/>
  <c r="G6" i="10"/>
  <c r="E6" i="10"/>
  <c r="G5" i="10"/>
  <c r="G28" i="10" s="1"/>
  <c r="E5" i="10"/>
  <c r="E28" i="10" s="1"/>
  <c r="P16" i="10" l="1"/>
  <c r="P26" i="10"/>
  <c r="P15" i="10"/>
  <c r="P6" i="10"/>
  <c r="P7" i="10"/>
  <c r="P18" i="10"/>
  <c r="P19" i="10"/>
  <c r="P9" i="10"/>
  <c r="P20" i="10"/>
  <c r="P10" i="10"/>
  <c r="P21" i="10"/>
  <c r="P11" i="10"/>
  <c r="P22" i="10"/>
  <c r="P23" i="10"/>
  <c r="P24" i="10"/>
  <c r="P13" i="10"/>
  <c r="P25" i="10"/>
  <c r="P14" i="10"/>
  <c r="I28" i="10" l="1"/>
  <c r="L28" i="10" l="1"/>
  <c r="R28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5" i="8"/>
  <c r="G26" i="8"/>
  <c r="I26" i="8" s="1"/>
  <c r="G25" i="8"/>
  <c r="I25" i="8" s="1"/>
  <c r="G24" i="8"/>
  <c r="I24" i="8" s="1"/>
  <c r="G23" i="8"/>
  <c r="I23" i="8" s="1"/>
  <c r="G22" i="8"/>
  <c r="I22" i="8" s="1"/>
  <c r="G21" i="8"/>
  <c r="I21" i="8" s="1"/>
  <c r="G20" i="8"/>
  <c r="I20" i="8" s="1"/>
  <c r="G19" i="8"/>
  <c r="I19" i="8" s="1"/>
  <c r="G18" i="8"/>
  <c r="I18" i="8" s="1"/>
  <c r="G17" i="8"/>
  <c r="I17" i="8" s="1"/>
  <c r="J28" i="8"/>
  <c r="G16" i="8"/>
  <c r="I16" i="8" s="1"/>
  <c r="G15" i="8"/>
  <c r="G14" i="8"/>
  <c r="I14" i="8" s="1"/>
  <c r="L14" i="8" s="1"/>
  <c r="P14" i="8" s="1"/>
  <c r="G13" i="8"/>
  <c r="I13" i="8" s="1"/>
  <c r="G12" i="8"/>
  <c r="I12" i="8" s="1"/>
  <c r="G11" i="8"/>
  <c r="I11" i="8" s="1"/>
  <c r="G10" i="8"/>
  <c r="I10" i="8" s="1"/>
  <c r="G9" i="8"/>
  <c r="I9" i="8" s="1"/>
  <c r="K28" i="8"/>
  <c r="G8" i="8"/>
  <c r="I8" i="8" s="1"/>
  <c r="G7" i="8"/>
  <c r="I7" i="8" s="1"/>
  <c r="G6" i="8"/>
  <c r="I6" i="8" s="1"/>
  <c r="G5" i="8"/>
  <c r="I5" i="8" s="1"/>
  <c r="Q5" i="8" s="1"/>
  <c r="Q28" i="8" s="1"/>
  <c r="E28" i="8" l="1"/>
  <c r="L26" i="8"/>
  <c r="P26" i="8" s="1"/>
  <c r="I15" i="8"/>
  <c r="L15" i="8" s="1"/>
  <c r="P15" i="8" s="1"/>
  <c r="L25" i="8"/>
  <c r="P25" i="8" s="1"/>
  <c r="L6" i="8"/>
  <c r="P6" i="8" s="1"/>
  <c r="L7" i="8"/>
  <c r="P7" i="8" s="1"/>
  <c r="L8" i="8"/>
  <c r="P8" i="8" s="1"/>
  <c r="L9" i="8"/>
  <c r="P9" i="8" s="1"/>
  <c r="L10" i="8"/>
  <c r="P10" i="8" s="1"/>
  <c r="L11" i="8"/>
  <c r="P11" i="8" s="1"/>
  <c r="L12" i="8"/>
  <c r="P12" i="8" s="1"/>
  <c r="L13" i="8"/>
  <c r="P13" i="8" s="1"/>
  <c r="L16" i="8"/>
  <c r="P16" i="8" s="1"/>
  <c r="L17" i="8"/>
  <c r="P17" i="8" s="1"/>
  <c r="L18" i="8"/>
  <c r="P18" i="8" s="1"/>
  <c r="L19" i="8"/>
  <c r="P19" i="8" s="1"/>
  <c r="L20" i="8"/>
  <c r="P20" i="8" s="1"/>
  <c r="L21" i="8"/>
  <c r="P21" i="8" s="1"/>
  <c r="L22" i="8"/>
  <c r="P22" i="8" s="1"/>
  <c r="L23" i="8"/>
  <c r="P23" i="8" s="1"/>
  <c r="L24" i="8"/>
  <c r="P24" i="8" s="1"/>
  <c r="G28" i="8"/>
  <c r="L5" i="8" l="1"/>
  <c r="I28" i="8"/>
  <c r="L28" i="8" l="1"/>
  <c r="P5" i="8"/>
  <c r="P28" i="8" s="1"/>
</calcChain>
</file>

<file path=xl/sharedStrings.xml><?xml version="1.0" encoding="utf-8"?>
<sst xmlns="http://schemas.openxmlformats.org/spreadsheetml/2006/main" count="108" uniqueCount="39">
  <si>
    <t>Mission Title or Description</t>
  </si>
  <si>
    <t xml:space="preserve">Use Total Surface Area for All Calculations </t>
  </si>
  <si>
    <t>Uncontrolled, ISO 8 PC, ISO 8 BC, ISO 7 PC, ISO 7 BC</t>
  </si>
  <si>
    <t>Initial Bioburden Calculations using total surface area and manufacturing environment (bold underline values from assay) If unknown, fill "Spores from Surface Area" only</t>
  </si>
  <si>
    <t>Use these Columns to track reductions made through methods of your choice (B&amp;B analysis, Mfr. Reduction, Bakeouts, and Chemical Baths)</t>
  </si>
  <si>
    <t>Goal is 
&lt; 500,000</t>
  </si>
  <si>
    <t>Goal is 
&lt; 300,000</t>
  </si>
  <si>
    <t>Goal is 
&lt; 300/m2</t>
  </si>
  <si>
    <t>Subsystem/Component</t>
  </si>
  <si>
    <t>Quantity or # MLI Layers</t>
  </si>
  <si>
    <t>Mass per Unit [kg]</t>
  </si>
  <si>
    <t>Mass [kg]</t>
  </si>
  <si>
    <t>CBE Surface Area per unit [m^2]</t>
  </si>
  <si>
    <t>Total Surface Area [m^2]</t>
  </si>
  <si>
    <t>Manufacturing Environment pre ATLO (internal assembly)</t>
  </si>
  <si>
    <t>Spores from Surface Area</t>
  </si>
  <si>
    <t>Spores from Non-Metals</t>
  </si>
  <si>
    <t>Spores from Electronic Piece Parts</t>
  </si>
  <si>
    <t>Spore Burden (add prev 3 columns)</t>
  </si>
  <si>
    <t>Method</t>
  </si>
  <si>
    <t>Process Details if Needed</t>
  </si>
  <si>
    <t>Reduction Credit (log scale)</t>
  </si>
  <si>
    <t>Total Final Bio Burden
(spores)</t>
  </si>
  <si>
    <t>Surface Final Bio Burden
(spores)</t>
  </si>
  <si>
    <t>Surface Final Spore Density (spores/m2)</t>
  </si>
  <si>
    <t>Notes</t>
  </si>
  <si>
    <t>Uncontrolled</t>
  </si>
  <si>
    <t>TOTAL (or average):</t>
  </si>
  <si>
    <t>Allowable</t>
  </si>
  <si>
    <t xml:space="preserve"> </t>
  </si>
  <si>
    <t>Total Final Bio Burden</t>
  </si>
  <si>
    <t>TOTALS:</t>
  </si>
  <si>
    <t>Term</t>
  </si>
  <si>
    <r>
      <t>Spores/m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</si>
  <si>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Definition</t>
  </si>
  <si>
    <t>ISO 8 PC</t>
  </si>
  <si>
    <t>ISO 8 BC</t>
  </si>
  <si>
    <t>ISO 7 PC</t>
  </si>
  <si>
    <t>ISO 7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</si>
</sst>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0.0000"/>
    <numFmt numFmtId="166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/>
      </right>
      <top style="thin">
        <color theme="0" tint="-0.249977111117893"/>
      </top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vertical="top" wrapText="1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2" fillId="0" borderId="5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center"/>
    </xf>
    <xf numFmtId="0" fontId="2" fillId="0" borderId="8" xfId="0" applyFont="1" applyBorder="1"/>
    <xf numFmtId="0" fontId="2" fillId="0" borderId="8" xfId="0" applyFont="1" applyBorder="1" applyAlignment="1">
      <alignment vertical="center"/>
    </xf>
    <xf numFmtId="0" fontId="4" fillId="0" borderId="6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wrapText="1"/>
    </xf>
    <xf numFmtId="2" fontId="7" fillId="4" borderId="3" xfId="0" applyNumberFormat="1" applyFont="1" applyFill="1" applyBorder="1" applyAlignment="1">
      <alignment horizontal="center" wrapText="1"/>
    </xf>
    <xf numFmtId="165" fontId="7" fillId="4" borderId="3" xfId="0" applyNumberFormat="1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2" fontId="4" fillId="0" borderId="3" xfId="0" applyNumberFormat="1" applyFont="1" applyBorder="1"/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164" fontId="7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/>
    <xf numFmtId="0" fontId="8" fillId="3" borderId="3" xfId="0" applyFont="1" applyFill="1" applyBorder="1"/>
    <xf numFmtId="0" fontId="4" fillId="3" borderId="3" xfId="0" applyFont="1" applyFill="1" applyBorder="1"/>
    <xf numFmtId="2" fontId="4" fillId="3" borderId="3" xfId="0" applyNumberFormat="1" applyFont="1" applyFill="1" applyBorder="1"/>
    <xf numFmtId="165" fontId="4" fillId="3" borderId="3" xfId="0" applyNumberFormat="1" applyFont="1" applyFill="1" applyBorder="1"/>
    <xf numFmtId="0" fontId="3" fillId="0" borderId="9" xfId="0" applyFont="1" applyBorder="1"/>
    <xf numFmtId="0" fontId="0" fillId="0" borderId="9" xfId="0" applyBorder="1" applyAlignment="1">
      <alignment wrapText="1"/>
    </xf>
    <xf numFmtId="0" fontId="0" fillId="0" borderId="9" xfId="0" applyBorder="1"/>
    <xf numFmtId="1" fontId="4" fillId="3" borderId="3" xfId="0" applyNumberFormat="1" applyFont="1" applyFill="1" applyBorder="1"/>
    <xf numFmtId="1" fontId="7" fillId="4" borderId="3" xfId="1" applyNumberFormat="1" applyFont="1" applyFill="1" applyBorder="1" applyAlignment="1">
      <alignment horizontal="center" wrapText="1"/>
    </xf>
    <xf numFmtId="1" fontId="7" fillId="4" borderId="3" xfId="0" applyNumberFormat="1" applyFont="1" applyFill="1" applyBorder="1" applyAlignment="1">
      <alignment horizont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wrapText="1"/>
    </xf>
    <xf numFmtId="1" fontId="4" fillId="0" borderId="3" xfId="0" applyNumberFormat="1" applyFont="1" applyBorder="1"/>
    <xf numFmtId="166" fontId="4" fillId="0" borderId="3" xfId="2" applyNumberFormat="1" applyFont="1" applyBorder="1"/>
    <xf numFmtId="0" fontId="4" fillId="0" borderId="3" xfId="2" applyNumberFormat="1" applyFont="1" applyBorder="1"/>
    <xf numFmtId="0" fontId="8" fillId="5" borderId="10" xfId="0" applyFont="1" applyFill="1" applyBorder="1"/>
    <xf numFmtId="0" fontId="4" fillId="5" borderId="11" xfId="0" applyFont="1" applyFill="1" applyBorder="1"/>
    <xf numFmtId="0" fontId="2" fillId="5" borderId="12" xfId="0" applyFont="1" applyFill="1" applyBorder="1"/>
    <xf numFmtId="166" fontId="4" fillId="5" borderId="11" xfId="2" applyNumberFormat="1" applyFont="1" applyFill="1" applyBorder="1"/>
    <xf numFmtId="0" fontId="4" fillId="5" borderId="13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7">
    <dxf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5050"/>
        </patternFill>
      </fill>
    </dxf>
    <dxf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FECF"/>
      <color rgb="FFFF5050"/>
      <color rgb="FFC6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B640-CD9C-42DC-AB0D-C37F3865F0E6}">
  <dimension ref="A1:T47"/>
  <sheetViews>
    <sheetView tabSelected="1" topLeftCell="C1" zoomScaleNormal="100" workbookViewId="0">
      <selection activeCell="R36" sqref="R36"/>
    </sheetView>
  </sheetViews>
  <sheetFormatPr defaultColWidth="8.85546875" defaultRowHeight="12"/>
  <cols>
    <col min="1" max="1" width="2.42578125" style="1" customWidth="1"/>
    <col min="2" max="2" width="22.28515625" style="1" customWidth="1"/>
    <col min="3" max="5" width="13.140625" style="1" customWidth="1"/>
    <col min="6" max="6" width="15.7109375" style="1" customWidth="1"/>
    <col min="7" max="7" width="14.42578125" style="1" customWidth="1"/>
    <col min="8" max="8" width="20.140625" style="1" customWidth="1"/>
    <col min="9" max="9" width="14.85546875" style="1" customWidth="1"/>
    <col min="10" max="10" width="16.42578125" style="1" customWidth="1"/>
    <col min="11" max="11" width="20.85546875" style="1" customWidth="1"/>
    <col min="12" max="12" width="17.85546875" style="1" customWidth="1"/>
    <col min="13" max="13" width="18.28515625" style="1" customWidth="1"/>
    <col min="14" max="14" width="17.140625" style="1" customWidth="1"/>
    <col min="15" max="15" width="18.7109375" style="1" customWidth="1"/>
    <col min="16" max="18" width="12.42578125" style="1" customWidth="1"/>
    <col min="19" max="19" width="17.42578125" style="1" customWidth="1"/>
    <col min="20" max="20" width="6.42578125" style="1" customWidth="1"/>
    <col min="21" max="16384" width="8.85546875" style="1"/>
  </cols>
  <sheetData>
    <row r="1" spans="1:20" ht="10.5" customHeight="1">
      <c r="A1" s="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</row>
    <row r="2" spans="1:20" ht="30.6" customHeight="1">
      <c r="A2" s="10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12"/>
    </row>
    <row r="3" spans="1:20" s="2" customFormat="1" ht="39.950000000000003" customHeight="1">
      <c r="A3" s="11"/>
      <c r="B3" s="15"/>
      <c r="C3" s="15"/>
      <c r="D3" s="15"/>
      <c r="E3" s="15"/>
      <c r="F3" s="53" t="s">
        <v>1</v>
      </c>
      <c r="G3" s="53"/>
      <c r="H3" s="51" t="s">
        <v>2</v>
      </c>
      <c r="I3" s="53" t="s">
        <v>3</v>
      </c>
      <c r="J3" s="53"/>
      <c r="K3" s="53"/>
      <c r="L3" s="53"/>
      <c r="M3" s="53" t="s">
        <v>4</v>
      </c>
      <c r="N3" s="53"/>
      <c r="O3" s="53"/>
      <c r="P3" s="51" t="s">
        <v>5</v>
      </c>
      <c r="Q3" s="51" t="s">
        <v>6</v>
      </c>
      <c r="R3" s="51" t="s">
        <v>7</v>
      </c>
      <c r="S3" s="15"/>
      <c r="T3" s="13"/>
    </row>
    <row r="4" spans="1:20" s="2" customFormat="1" ht="40.5" customHeight="1">
      <c r="A4" s="11"/>
      <c r="B4" s="16" t="s">
        <v>8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6" t="s">
        <v>22</v>
      </c>
      <c r="Q4" s="16" t="s">
        <v>23</v>
      </c>
      <c r="R4" s="16" t="s">
        <v>24</v>
      </c>
      <c r="S4" s="16" t="s">
        <v>25</v>
      </c>
      <c r="T4" s="13"/>
    </row>
    <row r="5" spans="1:20" ht="15.6" customHeight="1">
      <c r="A5" s="10"/>
      <c r="B5" s="17"/>
      <c r="C5" s="18"/>
      <c r="D5" s="18"/>
      <c r="E5" s="18">
        <f>C5*D5</f>
        <v>0</v>
      </c>
      <c r="F5" s="18"/>
      <c r="G5" s="18">
        <f t="shared" ref="G5:G26" si="0">F5*C5</f>
        <v>0</v>
      </c>
      <c r="H5" s="20" t="s">
        <v>26</v>
      </c>
      <c r="I5" s="39">
        <f>G5*VLOOKUP(H5,'Environment Options'!$A$2:$B$6,2,FALSE)</f>
        <v>0</v>
      </c>
      <c r="J5" s="40">
        <v>0</v>
      </c>
      <c r="K5" s="41">
        <v>0</v>
      </c>
      <c r="L5" s="42">
        <f>I5 + J5 + K5</f>
        <v>0</v>
      </c>
      <c r="M5" s="22"/>
      <c r="N5" s="23"/>
      <c r="O5" s="23"/>
      <c r="P5" s="43">
        <f>L5/(10^O5)</f>
        <v>0</v>
      </c>
      <c r="Q5" s="43">
        <f>I5/(10^O5)</f>
        <v>0</v>
      </c>
      <c r="R5" s="43" t="e">
        <f>Q5/G5</f>
        <v>#DIV/0!</v>
      </c>
      <c r="S5" s="4"/>
      <c r="T5" s="12"/>
    </row>
    <row r="6" spans="1:20" s="2" customFormat="1" ht="12.75">
      <c r="A6" s="11"/>
      <c r="B6" s="25"/>
      <c r="C6" s="21"/>
      <c r="D6" s="21"/>
      <c r="E6" s="18">
        <f t="shared" ref="E6:E27" si="1">C6*D6</f>
        <v>0</v>
      </c>
      <c r="F6" s="21"/>
      <c r="G6" s="18">
        <f t="shared" si="0"/>
        <v>0</v>
      </c>
      <c r="H6" s="20" t="s">
        <v>26</v>
      </c>
      <c r="I6" s="39">
        <f>G6*VLOOKUP(H6,'Environment Options'!$A$2:$B$6,2,FALSE)</f>
        <v>0</v>
      </c>
      <c r="J6" s="41">
        <v>0</v>
      </c>
      <c r="K6" s="41">
        <v>0</v>
      </c>
      <c r="L6" s="42">
        <f t="shared" ref="L6:L26" si="2">I6 + J6 + K6</f>
        <v>0</v>
      </c>
      <c r="M6" s="21"/>
      <c r="N6" s="26"/>
      <c r="O6" s="26"/>
      <c r="P6" s="43">
        <f t="shared" ref="P6:P26" si="3">L6/(10^O6)</f>
        <v>0</v>
      </c>
      <c r="Q6" s="43">
        <f t="shared" ref="Q6:Q26" si="4">I6/(10^O6)</f>
        <v>0</v>
      </c>
      <c r="R6" s="43" t="e">
        <f t="shared" ref="R6:R27" si="5">Q6/G6</f>
        <v>#DIV/0!</v>
      </c>
      <c r="S6" s="27"/>
      <c r="T6" s="13"/>
    </row>
    <row r="7" spans="1:20" s="2" customFormat="1" ht="12.75">
      <c r="A7" s="11"/>
      <c r="B7" s="25"/>
      <c r="C7" s="21"/>
      <c r="D7" s="21"/>
      <c r="E7" s="18">
        <f t="shared" si="1"/>
        <v>0</v>
      </c>
      <c r="F7" s="28"/>
      <c r="G7" s="18">
        <f t="shared" si="0"/>
        <v>0</v>
      </c>
      <c r="H7" s="20" t="s">
        <v>26</v>
      </c>
      <c r="I7" s="39">
        <f>G7*VLOOKUP(H7,'Environment Options'!$A$2:$B$6,2,FALSE)</f>
        <v>0</v>
      </c>
      <c r="J7" s="41">
        <v>0</v>
      </c>
      <c r="K7" s="41">
        <v>0</v>
      </c>
      <c r="L7" s="42">
        <f t="shared" si="2"/>
        <v>0</v>
      </c>
      <c r="M7" s="21"/>
      <c r="N7" s="26"/>
      <c r="O7" s="26"/>
      <c r="P7" s="43">
        <f t="shared" si="3"/>
        <v>0</v>
      </c>
      <c r="Q7" s="43">
        <f t="shared" si="4"/>
        <v>0</v>
      </c>
      <c r="R7" s="43" t="e">
        <f t="shared" si="5"/>
        <v>#DIV/0!</v>
      </c>
      <c r="S7" s="27"/>
      <c r="T7" s="13"/>
    </row>
    <row r="8" spans="1:20" s="2" customFormat="1" ht="12.75">
      <c r="A8" s="11"/>
      <c r="B8" s="25"/>
      <c r="C8" s="21"/>
      <c r="D8" s="21"/>
      <c r="E8" s="18">
        <f t="shared" si="1"/>
        <v>0</v>
      </c>
      <c r="F8" s="28"/>
      <c r="G8" s="18">
        <f t="shared" si="0"/>
        <v>0</v>
      </c>
      <c r="H8" s="20" t="s">
        <v>26</v>
      </c>
      <c r="I8" s="39">
        <f>G8*VLOOKUP(H8,'Environment Options'!$A$2:$B$6,2,FALSE)</f>
        <v>0</v>
      </c>
      <c r="J8" s="41">
        <v>0</v>
      </c>
      <c r="K8" s="41">
        <v>0</v>
      </c>
      <c r="L8" s="42">
        <f t="shared" si="2"/>
        <v>0</v>
      </c>
      <c r="M8" s="21"/>
      <c r="N8" s="26"/>
      <c r="O8" s="26"/>
      <c r="P8" s="43">
        <f t="shared" si="3"/>
        <v>0</v>
      </c>
      <c r="Q8" s="43">
        <f t="shared" si="4"/>
        <v>0</v>
      </c>
      <c r="R8" s="43" t="e">
        <f t="shared" si="5"/>
        <v>#DIV/0!</v>
      </c>
      <c r="S8" s="27"/>
      <c r="T8" s="13"/>
    </row>
    <row r="9" spans="1:20" s="2" customFormat="1" ht="12.75">
      <c r="A9" s="11"/>
      <c r="B9" s="25"/>
      <c r="C9" s="21"/>
      <c r="D9" s="21"/>
      <c r="E9" s="18">
        <f t="shared" si="1"/>
        <v>0</v>
      </c>
      <c r="F9" s="21"/>
      <c r="G9" s="18">
        <f t="shared" si="0"/>
        <v>0</v>
      </c>
      <c r="H9" s="20" t="s">
        <v>26</v>
      </c>
      <c r="I9" s="39">
        <f>G9*VLOOKUP(H9,'Environment Options'!$A$2:$B$6,2,FALSE)</f>
        <v>0</v>
      </c>
      <c r="J9" s="41">
        <v>0</v>
      </c>
      <c r="K9" s="41">
        <v>0</v>
      </c>
      <c r="L9" s="42">
        <f>I9 + J9 + K9</f>
        <v>0</v>
      </c>
      <c r="M9" s="21"/>
      <c r="N9" s="26"/>
      <c r="O9" s="26"/>
      <c r="P9" s="43">
        <f>L9/(10^O9)</f>
        <v>0</v>
      </c>
      <c r="Q9" s="43">
        <f t="shared" si="4"/>
        <v>0</v>
      </c>
      <c r="R9" s="43" t="e">
        <f t="shared" si="5"/>
        <v>#DIV/0!</v>
      </c>
      <c r="S9" s="27"/>
      <c r="T9" s="13"/>
    </row>
    <row r="10" spans="1:20" s="2" customFormat="1" ht="12.75">
      <c r="A10" s="11"/>
      <c r="B10" s="25"/>
      <c r="C10" s="21"/>
      <c r="D10" s="21"/>
      <c r="E10" s="18">
        <f t="shared" si="1"/>
        <v>0</v>
      </c>
      <c r="F10" s="21"/>
      <c r="G10" s="18">
        <f t="shared" si="0"/>
        <v>0</v>
      </c>
      <c r="H10" s="20" t="s">
        <v>26</v>
      </c>
      <c r="I10" s="39">
        <f>G10*VLOOKUP(H10,'Environment Options'!$A$2:$B$6,2,FALSE)</f>
        <v>0</v>
      </c>
      <c r="J10" s="41">
        <v>0</v>
      </c>
      <c r="K10" s="41">
        <v>0</v>
      </c>
      <c r="L10" s="42">
        <f t="shared" si="2"/>
        <v>0</v>
      </c>
      <c r="M10" s="21"/>
      <c r="N10" s="26"/>
      <c r="O10" s="26"/>
      <c r="P10" s="43">
        <f t="shared" si="3"/>
        <v>0</v>
      </c>
      <c r="Q10" s="43">
        <f t="shared" si="4"/>
        <v>0</v>
      </c>
      <c r="R10" s="43" t="e">
        <f t="shared" si="5"/>
        <v>#DIV/0!</v>
      </c>
      <c r="S10" s="27"/>
      <c r="T10" s="13"/>
    </row>
    <row r="11" spans="1:20" s="2" customFormat="1" ht="12.75">
      <c r="A11" s="11"/>
      <c r="B11" s="25"/>
      <c r="C11" s="21"/>
      <c r="D11" s="21"/>
      <c r="E11" s="18">
        <f t="shared" si="1"/>
        <v>0</v>
      </c>
      <c r="F11" s="21"/>
      <c r="G11" s="18">
        <f t="shared" si="0"/>
        <v>0</v>
      </c>
      <c r="H11" s="20" t="s">
        <v>26</v>
      </c>
      <c r="I11" s="39">
        <f>G11*VLOOKUP(H11,'Environment Options'!$A$2:$B$6,2,FALSE)</f>
        <v>0</v>
      </c>
      <c r="J11" s="41">
        <v>0</v>
      </c>
      <c r="K11" s="41">
        <v>0</v>
      </c>
      <c r="L11" s="42">
        <f t="shared" si="2"/>
        <v>0</v>
      </c>
      <c r="M11" s="21"/>
      <c r="N11" s="26"/>
      <c r="O11" s="26"/>
      <c r="P11" s="43">
        <f t="shared" si="3"/>
        <v>0</v>
      </c>
      <c r="Q11" s="43">
        <f t="shared" si="4"/>
        <v>0</v>
      </c>
      <c r="R11" s="43" t="e">
        <f t="shared" si="5"/>
        <v>#DIV/0!</v>
      </c>
      <c r="S11" s="27"/>
      <c r="T11" s="13"/>
    </row>
    <row r="12" spans="1:20" s="2" customFormat="1" ht="12.75">
      <c r="A12" s="11"/>
      <c r="B12" s="25"/>
      <c r="C12" s="21"/>
      <c r="D12" s="21"/>
      <c r="E12" s="18">
        <f t="shared" si="1"/>
        <v>0</v>
      </c>
      <c r="F12" s="21"/>
      <c r="G12" s="18">
        <f t="shared" si="0"/>
        <v>0</v>
      </c>
      <c r="H12" s="20" t="s">
        <v>26</v>
      </c>
      <c r="I12" s="39">
        <f>G12*VLOOKUP(H12,'Environment Options'!$A$2:$B$6,2,FALSE)</f>
        <v>0</v>
      </c>
      <c r="J12" s="41">
        <v>0</v>
      </c>
      <c r="K12" s="41">
        <v>0</v>
      </c>
      <c r="L12" s="42">
        <f t="shared" si="2"/>
        <v>0</v>
      </c>
      <c r="M12" s="21"/>
      <c r="N12" s="26"/>
      <c r="O12" s="26"/>
      <c r="P12" s="43">
        <f t="shared" si="3"/>
        <v>0</v>
      </c>
      <c r="Q12" s="43">
        <f t="shared" si="4"/>
        <v>0</v>
      </c>
      <c r="R12" s="43" t="e">
        <f t="shared" si="5"/>
        <v>#DIV/0!</v>
      </c>
      <c r="S12" s="27"/>
      <c r="T12" s="13"/>
    </row>
    <row r="13" spans="1:20" s="2" customFormat="1" ht="12.75">
      <c r="A13" s="11"/>
      <c r="B13" s="25"/>
      <c r="C13" s="21"/>
      <c r="D13" s="21"/>
      <c r="E13" s="18">
        <f t="shared" si="1"/>
        <v>0</v>
      </c>
      <c r="F13" s="21"/>
      <c r="G13" s="18">
        <f t="shared" si="0"/>
        <v>0</v>
      </c>
      <c r="H13" s="20" t="s">
        <v>26</v>
      </c>
      <c r="I13" s="39">
        <f>G13*VLOOKUP(H13,'Environment Options'!$A$2:$B$6,2,FALSE)</f>
        <v>0</v>
      </c>
      <c r="J13" s="41">
        <v>0</v>
      </c>
      <c r="K13" s="41">
        <v>0</v>
      </c>
      <c r="L13" s="42">
        <f t="shared" si="2"/>
        <v>0</v>
      </c>
      <c r="M13" s="21"/>
      <c r="N13" s="26"/>
      <c r="O13" s="26"/>
      <c r="P13" s="43">
        <f t="shared" si="3"/>
        <v>0</v>
      </c>
      <c r="Q13" s="43">
        <f t="shared" si="4"/>
        <v>0</v>
      </c>
      <c r="R13" s="43" t="e">
        <f t="shared" si="5"/>
        <v>#DIV/0!</v>
      </c>
      <c r="S13" s="27"/>
      <c r="T13" s="13"/>
    </row>
    <row r="14" spans="1:20" s="2" customFormat="1" ht="12.75">
      <c r="A14" s="11"/>
      <c r="B14" s="25"/>
      <c r="C14" s="21"/>
      <c r="D14" s="21"/>
      <c r="E14" s="18">
        <f t="shared" si="1"/>
        <v>0</v>
      </c>
      <c r="F14" s="21"/>
      <c r="G14" s="18">
        <f t="shared" si="0"/>
        <v>0</v>
      </c>
      <c r="H14" s="20" t="s">
        <v>26</v>
      </c>
      <c r="I14" s="39">
        <f>G14*VLOOKUP(H14,'Environment Options'!$A$2:$B$6,2,FALSE)</f>
        <v>0</v>
      </c>
      <c r="J14" s="41">
        <v>0</v>
      </c>
      <c r="K14" s="41">
        <v>0</v>
      </c>
      <c r="L14" s="42">
        <f t="shared" si="2"/>
        <v>0</v>
      </c>
      <c r="M14" s="21"/>
      <c r="N14" s="26"/>
      <c r="O14" s="26"/>
      <c r="P14" s="43">
        <f t="shared" si="3"/>
        <v>0</v>
      </c>
      <c r="Q14" s="43">
        <f t="shared" si="4"/>
        <v>0</v>
      </c>
      <c r="R14" s="43" t="e">
        <f t="shared" si="5"/>
        <v>#DIV/0!</v>
      </c>
      <c r="S14" s="27"/>
      <c r="T14" s="13"/>
    </row>
    <row r="15" spans="1:20" s="2" customFormat="1" ht="12.75">
      <c r="A15" s="11"/>
      <c r="B15" s="25"/>
      <c r="C15" s="21"/>
      <c r="D15" s="21"/>
      <c r="E15" s="18">
        <f t="shared" si="1"/>
        <v>0</v>
      </c>
      <c r="F15" s="21"/>
      <c r="G15" s="18">
        <f t="shared" si="0"/>
        <v>0</v>
      </c>
      <c r="H15" s="20" t="s">
        <v>26</v>
      </c>
      <c r="I15" s="39">
        <f>G15*VLOOKUP(H15,'Environment Options'!$A$2:$B$6,2,FALSE)</f>
        <v>0</v>
      </c>
      <c r="J15" s="41">
        <v>0</v>
      </c>
      <c r="K15" s="41">
        <v>0</v>
      </c>
      <c r="L15" s="42">
        <f t="shared" si="2"/>
        <v>0</v>
      </c>
      <c r="M15" s="21"/>
      <c r="N15" s="26"/>
      <c r="O15" s="26"/>
      <c r="P15" s="43">
        <f t="shared" si="3"/>
        <v>0</v>
      </c>
      <c r="Q15" s="43">
        <f t="shared" si="4"/>
        <v>0</v>
      </c>
      <c r="R15" s="43" t="e">
        <f t="shared" si="5"/>
        <v>#DIV/0!</v>
      </c>
      <c r="S15" s="27"/>
      <c r="T15" s="13"/>
    </row>
    <row r="16" spans="1:20" s="2" customFormat="1" ht="12.75">
      <c r="A16" s="11"/>
      <c r="B16" s="25"/>
      <c r="C16" s="21"/>
      <c r="D16" s="21"/>
      <c r="E16" s="18">
        <f t="shared" si="1"/>
        <v>0</v>
      </c>
      <c r="F16" s="21"/>
      <c r="G16" s="18">
        <f t="shared" si="0"/>
        <v>0</v>
      </c>
      <c r="H16" s="20" t="s">
        <v>26</v>
      </c>
      <c r="I16" s="39">
        <f>G16*VLOOKUP(H16,'Environment Options'!$A$2:$B$6,2,FALSE)</f>
        <v>0</v>
      </c>
      <c r="J16" s="41">
        <v>0</v>
      </c>
      <c r="K16" s="41">
        <v>0</v>
      </c>
      <c r="L16" s="42">
        <f t="shared" si="2"/>
        <v>0</v>
      </c>
      <c r="M16" s="21"/>
      <c r="N16" s="26"/>
      <c r="O16" s="26"/>
      <c r="P16" s="43">
        <f t="shared" si="3"/>
        <v>0</v>
      </c>
      <c r="Q16" s="43">
        <f t="shared" si="4"/>
        <v>0</v>
      </c>
      <c r="R16" s="43" t="e">
        <f t="shared" si="5"/>
        <v>#DIV/0!</v>
      </c>
      <c r="S16" s="27"/>
      <c r="T16" s="13"/>
    </row>
    <row r="17" spans="1:20" s="2" customFormat="1" ht="12.75">
      <c r="A17" s="11"/>
      <c r="B17" s="25"/>
      <c r="C17" s="21"/>
      <c r="D17" s="21"/>
      <c r="E17" s="18">
        <f t="shared" si="1"/>
        <v>0</v>
      </c>
      <c r="F17" s="21"/>
      <c r="G17" s="18">
        <f t="shared" si="0"/>
        <v>0</v>
      </c>
      <c r="H17" s="20" t="s">
        <v>26</v>
      </c>
      <c r="I17" s="39">
        <f>G17*VLOOKUP(H17,'Environment Options'!$A$2:$B$6,2,FALSE)</f>
        <v>0</v>
      </c>
      <c r="J17" s="41">
        <v>0</v>
      </c>
      <c r="K17" s="41">
        <v>0</v>
      </c>
      <c r="L17" s="42">
        <f t="shared" si="2"/>
        <v>0</v>
      </c>
      <c r="M17" s="21"/>
      <c r="N17" s="26"/>
      <c r="O17" s="26"/>
      <c r="P17" s="43">
        <f t="shared" si="3"/>
        <v>0</v>
      </c>
      <c r="Q17" s="43">
        <f t="shared" si="4"/>
        <v>0</v>
      </c>
      <c r="R17" s="43" t="e">
        <f t="shared" si="5"/>
        <v>#DIV/0!</v>
      </c>
      <c r="S17" s="27"/>
      <c r="T17" s="13"/>
    </row>
    <row r="18" spans="1:20" s="2" customFormat="1" ht="12.75">
      <c r="A18" s="11"/>
      <c r="B18" s="25"/>
      <c r="C18" s="21"/>
      <c r="D18" s="21"/>
      <c r="E18" s="18">
        <f t="shared" si="1"/>
        <v>0</v>
      </c>
      <c r="F18" s="21"/>
      <c r="G18" s="18">
        <f t="shared" si="0"/>
        <v>0</v>
      </c>
      <c r="H18" s="20" t="s">
        <v>26</v>
      </c>
      <c r="I18" s="39">
        <f>G18*VLOOKUP(H18,'Environment Options'!$A$2:$B$6,2,FALSE)</f>
        <v>0</v>
      </c>
      <c r="J18" s="41">
        <v>0</v>
      </c>
      <c r="K18" s="41">
        <v>0</v>
      </c>
      <c r="L18" s="42">
        <f t="shared" si="2"/>
        <v>0</v>
      </c>
      <c r="M18" s="21"/>
      <c r="N18" s="26"/>
      <c r="O18" s="26"/>
      <c r="P18" s="43">
        <f t="shared" si="3"/>
        <v>0</v>
      </c>
      <c r="Q18" s="43">
        <f t="shared" si="4"/>
        <v>0</v>
      </c>
      <c r="R18" s="43" t="e">
        <f t="shared" si="5"/>
        <v>#DIV/0!</v>
      </c>
      <c r="S18" s="27"/>
      <c r="T18" s="13"/>
    </row>
    <row r="19" spans="1:20" s="2" customFormat="1" ht="12.75">
      <c r="A19" s="11"/>
      <c r="B19" s="25"/>
      <c r="C19" s="21"/>
      <c r="D19" s="21"/>
      <c r="E19" s="18">
        <f t="shared" si="1"/>
        <v>0</v>
      </c>
      <c r="F19" s="21"/>
      <c r="G19" s="18">
        <f t="shared" si="0"/>
        <v>0</v>
      </c>
      <c r="H19" s="20" t="s">
        <v>26</v>
      </c>
      <c r="I19" s="39">
        <f>G19*VLOOKUP(H19,'Environment Options'!$A$2:$B$6,2,FALSE)</f>
        <v>0</v>
      </c>
      <c r="J19" s="41">
        <v>0</v>
      </c>
      <c r="K19" s="41">
        <v>0</v>
      </c>
      <c r="L19" s="42">
        <f t="shared" si="2"/>
        <v>0</v>
      </c>
      <c r="M19" s="21"/>
      <c r="N19" s="26"/>
      <c r="O19" s="26"/>
      <c r="P19" s="43">
        <f t="shared" si="3"/>
        <v>0</v>
      </c>
      <c r="Q19" s="43">
        <f t="shared" si="4"/>
        <v>0</v>
      </c>
      <c r="R19" s="43" t="e">
        <f t="shared" si="5"/>
        <v>#DIV/0!</v>
      </c>
      <c r="S19" s="27"/>
      <c r="T19" s="13"/>
    </row>
    <row r="20" spans="1:20" s="2" customFormat="1" ht="12.75">
      <c r="A20" s="11"/>
      <c r="B20" s="25"/>
      <c r="C20" s="21"/>
      <c r="D20" s="21"/>
      <c r="E20" s="18">
        <f t="shared" si="1"/>
        <v>0</v>
      </c>
      <c r="F20" s="21"/>
      <c r="G20" s="18">
        <f t="shared" si="0"/>
        <v>0</v>
      </c>
      <c r="H20" s="20" t="s">
        <v>26</v>
      </c>
      <c r="I20" s="39">
        <f>G20*VLOOKUP(H20,'Environment Options'!$A$2:$B$6,2,FALSE)</f>
        <v>0</v>
      </c>
      <c r="J20" s="41">
        <v>0</v>
      </c>
      <c r="K20" s="41">
        <v>0</v>
      </c>
      <c r="L20" s="42">
        <f t="shared" si="2"/>
        <v>0</v>
      </c>
      <c r="M20" s="21"/>
      <c r="N20" s="26"/>
      <c r="O20" s="26"/>
      <c r="P20" s="43">
        <f t="shared" si="3"/>
        <v>0</v>
      </c>
      <c r="Q20" s="43">
        <f t="shared" si="4"/>
        <v>0</v>
      </c>
      <c r="R20" s="43" t="e">
        <f t="shared" si="5"/>
        <v>#DIV/0!</v>
      </c>
      <c r="S20" s="27"/>
      <c r="T20" s="13"/>
    </row>
    <row r="21" spans="1:20" s="2" customFormat="1" ht="12.75">
      <c r="A21" s="11"/>
      <c r="B21" s="25"/>
      <c r="C21" s="21"/>
      <c r="D21" s="21"/>
      <c r="E21" s="18">
        <f t="shared" si="1"/>
        <v>0</v>
      </c>
      <c r="F21" s="21"/>
      <c r="G21" s="18">
        <f t="shared" si="0"/>
        <v>0</v>
      </c>
      <c r="H21" s="20" t="s">
        <v>26</v>
      </c>
      <c r="I21" s="39">
        <f>G21*VLOOKUP(H21,'Environment Options'!$A$2:$B$6,2,FALSE)</f>
        <v>0</v>
      </c>
      <c r="J21" s="41">
        <v>0</v>
      </c>
      <c r="K21" s="41">
        <v>0</v>
      </c>
      <c r="L21" s="42">
        <f t="shared" si="2"/>
        <v>0</v>
      </c>
      <c r="M21" s="21"/>
      <c r="N21" s="26"/>
      <c r="O21" s="26"/>
      <c r="P21" s="43">
        <f t="shared" si="3"/>
        <v>0</v>
      </c>
      <c r="Q21" s="43">
        <f t="shared" si="4"/>
        <v>0</v>
      </c>
      <c r="R21" s="43" t="e">
        <f t="shared" si="5"/>
        <v>#DIV/0!</v>
      </c>
      <c r="S21" s="27"/>
      <c r="T21" s="13"/>
    </row>
    <row r="22" spans="1:20" ht="12.75">
      <c r="A22" s="10"/>
      <c r="B22" s="25"/>
      <c r="C22" s="21"/>
      <c r="D22" s="21"/>
      <c r="E22" s="18">
        <f t="shared" si="1"/>
        <v>0</v>
      </c>
      <c r="F22" s="21"/>
      <c r="G22" s="18">
        <f t="shared" si="0"/>
        <v>0</v>
      </c>
      <c r="H22" s="20" t="s">
        <v>26</v>
      </c>
      <c r="I22" s="39">
        <f>G22*VLOOKUP(H22,'Environment Options'!$A$2:$B$6,2,FALSE)</f>
        <v>0</v>
      </c>
      <c r="J22" s="41">
        <v>0</v>
      </c>
      <c r="K22" s="41">
        <v>0</v>
      </c>
      <c r="L22" s="42">
        <f t="shared" si="2"/>
        <v>0</v>
      </c>
      <c r="M22" s="21"/>
      <c r="N22" s="26"/>
      <c r="O22" s="26"/>
      <c r="P22" s="43">
        <f t="shared" si="3"/>
        <v>0</v>
      </c>
      <c r="Q22" s="43">
        <f t="shared" si="4"/>
        <v>0</v>
      </c>
      <c r="R22" s="43" t="e">
        <f t="shared" si="5"/>
        <v>#DIV/0!</v>
      </c>
      <c r="S22" s="4"/>
      <c r="T22" s="12"/>
    </row>
    <row r="23" spans="1:20" ht="12.75">
      <c r="A23" s="10"/>
      <c r="B23" s="25"/>
      <c r="C23" s="21"/>
      <c r="D23" s="21"/>
      <c r="E23" s="18">
        <f t="shared" si="1"/>
        <v>0</v>
      </c>
      <c r="F23" s="21"/>
      <c r="G23" s="18">
        <f t="shared" si="0"/>
        <v>0</v>
      </c>
      <c r="H23" s="20" t="s">
        <v>26</v>
      </c>
      <c r="I23" s="39">
        <f>G23*VLOOKUP(H23,'Environment Options'!$A$2:$B$6,2,FALSE)</f>
        <v>0</v>
      </c>
      <c r="J23" s="41">
        <v>0</v>
      </c>
      <c r="K23" s="41">
        <v>0</v>
      </c>
      <c r="L23" s="42">
        <f t="shared" si="2"/>
        <v>0</v>
      </c>
      <c r="M23" s="21"/>
      <c r="N23" s="26"/>
      <c r="O23" s="26"/>
      <c r="P23" s="43">
        <f t="shared" si="3"/>
        <v>0</v>
      </c>
      <c r="Q23" s="43">
        <f t="shared" si="4"/>
        <v>0</v>
      </c>
      <c r="R23" s="43" t="e">
        <f t="shared" si="5"/>
        <v>#DIV/0!</v>
      </c>
      <c r="S23" s="4"/>
      <c r="T23" s="12"/>
    </row>
    <row r="24" spans="1:20" ht="12.75">
      <c r="A24" s="10"/>
      <c r="B24" s="25"/>
      <c r="C24" s="21"/>
      <c r="D24" s="21"/>
      <c r="E24" s="18">
        <f t="shared" si="1"/>
        <v>0</v>
      </c>
      <c r="F24" s="21"/>
      <c r="G24" s="18">
        <f t="shared" si="0"/>
        <v>0</v>
      </c>
      <c r="H24" s="20" t="s">
        <v>26</v>
      </c>
      <c r="I24" s="39">
        <f>G24*VLOOKUP(H24,'Environment Options'!$A$2:$B$6,2,FALSE)</f>
        <v>0</v>
      </c>
      <c r="J24" s="41">
        <v>0</v>
      </c>
      <c r="K24" s="41">
        <v>0</v>
      </c>
      <c r="L24" s="42">
        <f t="shared" si="2"/>
        <v>0</v>
      </c>
      <c r="M24" s="21"/>
      <c r="N24" s="26"/>
      <c r="O24" s="26"/>
      <c r="P24" s="43">
        <f t="shared" si="3"/>
        <v>0</v>
      </c>
      <c r="Q24" s="43">
        <f t="shared" si="4"/>
        <v>0</v>
      </c>
      <c r="R24" s="43" t="e">
        <f t="shared" si="5"/>
        <v>#DIV/0!</v>
      </c>
      <c r="S24" s="4"/>
      <c r="T24" s="12"/>
    </row>
    <row r="25" spans="1:20" ht="12.75">
      <c r="A25" s="10"/>
      <c r="B25" s="29"/>
      <c r="C25" s="21"/>
      <c r="D25" s="21"/>
      <c r="E25" s="18">
        <f t="shared" si="1"/>
        <v>0</v>
      </c>
      <c r="F25" s="21"/>
      <c r="G25" s="18">
        <f t="shared" si="0"/>
        <v>0</v>
      </c>
      <c r="H25" s="20" t="s">
        <v>26</v>
      </c>
      <c r="I25" s="39">
        <f>G25*VLOOKUP(H25,'Environment Options'!$A$2:$B$6,2,FALSE)</f>
        <v>0</v>
      </c>
      <c r="J25" s="42">
        <v>0</v>
      </c>
      <c r="K25" s="41">
        <v>0</v>
      </c>
      <c r="L25" s="42">
        <f t="shared" si="2"/>
        <v>0</v>
      </c>
      <c r="M25" s="30"/>
      <c r="N25" s="30"/>
      <c r="O25" s="30"/>
      <c r="P25" s="43">
        <f t="shared" si="3"/>
        <v>0</v>
      </c>
      <c r="Q25" s="43">
        <f t="shared" si="4"/>
        <v>0</v>
      </c>
      <c r="R25" s="43" t="e">
        <f t="shared" si="5"/>
        <v>#DIV/0!</v>
      </c>
      <c r="S25" s="4"/>
      <c r="T25" s="12"/>
    </row>
    <row r="26" spans="1:20" ht="12.75">
      <c r="A26" s="10"/>
      <c r="B26" s="29"/>
      <c r="C26" s="21"/>
      <c r="D26" s="21"/>
      <c r="E26" s="18">
        <f t="shared" si="1"/>
        <v>0</v>
      </c>
      <c r="F26" s="19"/>
      <c r="G26" s="18">
        <f t="shared" si="0"/>
        <v>0</v>
      </c>
      <c r="H26" s="20" t="s">
        <v>26</v>
      </c>
      <c r="I26" s="39">
        <f>G26*VLOOKUP(H26,'Environment Options'!$A$2:$B$6,2,FALSE)</f>
        <v>0</v>
      </c>
      <c r="J26" s="42">
        <v>0</v>
      </c>
      <c r="K26" s="41">
        <v>0</v>
      </c>
      <c r="L26" s="42">
        <f t="shared" si="2"/>
        <v>0</v>
      </c>
      <c r="M26" s="30"/>
      <c r="N26" s="30"/>
      <c r="O26" s="30"/>
      <c r="P26" s="43">
        <f t="shared" si="3"/>
        <v>0</v>
      </c>
      <c r="Q26" s="43">
        <f t="shared" si="4"/>
        <v>0</v>
      </c>
      <c r="R26" s="43" t="e">
        <f t="shared" si="5"/>
        <v>#DIV/0!</v>
      </c>
      <c r="S26" s="4"/>
      <c r="T26" s="12"/>
    </row>
    <row r="27" spans="1:20" ht="12.75">
      <c r="A27" s="10"/>
      <c r="B27" s="30"/>
      <c r="C27" s="30"/>
      <c r="D27" s="30"/>
      <c r="E27" s="18">
        <f t="shared" si="1"/>
        <v>0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3"/>
      <c r="R27" s="43"/>
      <c r="S27" s="4"/>
      <c r="T27" s="12"/>
    </row>
    <row r="28" spans="1:20" ht="12.75">
      <c r="A28" s="10"/>
      <c r="B28" s="31" t="s">
        <v>27</v>
      </c>
      <c r="C28" s="32"/>
      <c r="D28" s="32"/>
      <c r="E28" s="38">
        <f>SUM(E5:E27)</f>
        <v>0</v>
      </c>
      <c r="F28" s="38"/>
      <c r="G28" s="38">
        <f>SUM(G5:G26)</f>
        <v>0</v>
      </c>
      <c r="H28" s="38"/>
      <c r="I28" s="38">
        <f>SUM(I5:I26)</f>
        <v>0</v>
      </c>
      <c r="J28" s="38">
        <f>SUM(J5:J26)</f>
        <v>0</v>
      </c>
      <c r="K28" s="38">
        <f>SUM(K5:K26)</f>
        <v>0</v>
      </c>
      <c r="L28" s="38">
        <f>SUM(L5:L26)</f>
        <v>0</v>
      </c>
      <c r="M28" s="32"/>
      <c r="N28" s="32"/>
      <c r="O28" s="32"/>
      <c r="P28" s="44">
        <f>SUM(P5:P26)</f>
        <v>0</v>
      </c>
      <c r="Q28" s="44">
        <f>SUM(Q5:Q26)</f>
        <v>0</v>
      </c>
      <c r="R28" s="45" t="e">
        <f>Q28/G28</f>
        <v>#DIV/0!</v>
      </c>
      <c r="S28" s="32"/>
      <c r="T28" s="12"/>
    </row>
    <row r="29" spans="1:20" ht="15.95" customHeight="1">
      <c r="A29" s="9"/>
      <c r="B29" s="46" t="s">
        <v>28</v>
      </c>
      <c r="C29" s="47"/>
      <c r="D29" s="47"/>
      <c r="E29" s="47"/>
      <c r="F29" s="47"/>
      <c r="G29" s="47"/>
      <c r="H29" s="47"/>
      <c r="I29" s="48"/>
      <c r="J29" s="47"/>
      <c r="K29" s="47"/>
      <c r="L29" s="48"/>
      <c r="M29" s="47"/>
      <c r="N29" s="47"/>
      <c r="O29" s="47"/>
      <c r="P29" s="49">
        <v>500000</v>
      </c>
      <c r="Q29" s="49">
        <v>300000</v>
      </c>
      <c r="R29" s="49">
        <v>300</v>
      </c>
      <c r="S29" s="50"/>
      <c r="T29" s="9"/>
    </row>
    <row r="30" spans="1:20" ht="12.75">
      <c r="B30" s="6"/>
      <c r="C30" s="6"/>
      <c r="D30" s="6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20" ht="12.7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20" ht="12.7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 ht="12.75">
      <c r="B33" s="5"/>
      <c r="C33" s="5"/>
      <c r="D33" s="5"/>
      <c r="E33" s="5"/>
      <c r="F33" s="5"/>
      <c r="G33" s="5"/>
      <c r="H33" s="5"/>
      <c r="I33" s="4"/>
      <c r="J33" s="5"/>
      <c r="K33" s="5"/>
      <c r="L33" s="5"/>
      <c r="M33" s="5"/>
      <c r="N33" s="5"/>
      <c r="O33" s="5"/>
      <c r="P33" s="4"/>
      <c r="Q33" s="4"/>
      <c r="R33" s="4"/>
      <c r="S33" s="4"/>
    </row>
    <row r="34" spans="2:19" ht="12.75">
      <c r="B34" s="5"/>
      <c r="C34" s="5"/>
      <c r="D34" s="5"/>
      <c r="E34" s="5"/>
      <c r="F34" s="5"/>
      <c r="G34" s="5"/>
      <c r="H34" s="5"/>
      <c r="I34" s="4"/>
      <c r="J34" s="5"/>
      <c r="K34" s="5"/>
      <c r="L34" s="5"/>
      <c r="M34" s="5"/>
      <c r="N34" s="5"/>
      <c r="O34" s="5"/>
      <c r="P34" s="4"/>
      <c r="Q34" s="4"/>
      <c r="R34" s="4"/>
      <c r="S34" s="4"/>
    </row>
    <row r="35" spans="2:19" ht="12.75">
      <c r="B35" s="5"/>
      <c r="C35" s="5"/>
      <c r="D35" s="5"/>
      <c r="E35" s="5"/>
      <c r="F35" s="5"/>
      <c r="G35" s="5"/>
      <c r="H35" s="5"/>
      <c r="I35" s="4"/>
      <c r="J35" s="5"/>
      <c r="K35" s="5"/>
      <c r="L35" s="5"/>
      <c r="M35" s="5"/>
      <c r="N35" s="5"/>
      <c r="O35" s="5"/>
      <c r="P35" s="4"/>
      <c r="Q35" s="4"/>
      <c r="R35" s="4"/>
      <c r="S35" s="4"/>
    </row>
    <row r="36" spans="2:19" ht="12.75">
      <c r="B36" s="5"/>
      <c r="C36" s="5"/>
      <c r="D36" s="5"/>
      <c r="E36" s="5"/>
      <c r="F36" s="5"/>
      <c r="G36" s="5"/>
      <c r="H36" s="5"/>
      <c r="I36" s="4"/>
      <c r="J36" s="5"/>
      <c r="K36" s="5"/>
      <c r="L36" s="5"/>
      <c r="M36" s="5"/>
      <c r="N36" s="5"/>
      <c r="O36" s="5"/>
      <c r="P36" s="4"/>
      <c r="Q36" s="4"/>
      <c r="R36" s="4"/>
      <c r="S36" s="4"/>
    </row>
    <row r="37" spans="2:19" ht="12.75">
      <c r="B37" s="5"/>
      <c r="C37" s="5"/>
      <c r="D37" s="5"/>
      <c r="E37" s="5"/>
      <c r="F37" s="5"/>
      <c r="G37" s="5"/>
      <c r="H37" s="5"/>
      <c r="I37" s="4"/>
      <c r="J37" s="5"/>
      <c r="K37" s="5"/>
      <c r="L37" s="5"/>
      <c r="M37" s="5"/>
      <c r="N37" s="5"/>
      <c r="O37" s="5"/>
      <c r="P37" s="4"/>
      <c r="Q37" s="4"/>
      <c r="R37" s="4"/>
      <c r="S37" s="4"/>
    </row>
    <row r="38" spans="2:19" ht="12.75">
      <c r="B38" s="5"/>
      <c r="C38" s="5"/>
      <c r="D38" s="5"/>
      <c r="E38" s="5"/>
      <c r="F38" s="5"/>
      <c r="G38" s="5"/>
      <c r="H38" s="5"/>
      <c r="I38" s="4"/>
      <c r="J38" s="5" t="s">
        <v>29</v>
      </c>
      <c r="K38" s="5"/>
      <c r="L38" s="5"/>
      <c r="M38" s="5"/>
      <c r="N38" s="5"/>
      <c r="O38" s="5"/>
      <c r="P38" s="4"/>
      <c r="Q38" s="4"/>
      <c r="R38" s="4"/>
      <c r="S38" s="4"/>
    </row>
    <row r="39" spans="2:19" ht="12.75">
      <c r="B39" s="5"/>
      <c r="C39" s="5"/>
      <c r="D39" s="5"/>
      <c r="E39" s="5"/>
      <c r="F39" s="5"/>
      <c r="G39" s="5"/>
      <c r="H39" s="5"/>
      <c r="I39" s="4"/>
      <c r="J39" s="5"/>
      <c r="K39" s="5"/>
      <c r="L39" s="5"/>
      <c r="M39" s="5"/>
      <c r="N39" s="5"/>
      <c r="O39" s="5"/>
      <c r="P39" s="4"/>
      <c r="Q39" s="4"/>
      <c r="R39" s="4"/>
      <c r="S39" s="4"/>
    </row>
    <row r="40" spans="2:19" ht="12.75">
      <c r="B40" s="5"/>
      <c r="C40" s="5"/>
      <c r="D40" s="5"/>
      <c r="E40" s="5"/>
      <c r="F40" s="5"/>
      <c r="G40" s="5"/>
      <c r="H40" s="5"/>
      <c r="I40" s="4" t="s">
        <v>29</v>
      </c>
      <c r="J40" s="5"/>
      <c r="K40" s="5"/>
      <c r="L40" s="5"/>
      <c r="M40" s="5"/>
      <c r="N40" s="5"/>
      <c r="O40" s="5"/>
      <c r="P40" s="4"/>
      <c r="Q40" s="4"/>
      <c r="R40" s="4"/>
      <c r="S40" s="4"/>
    </row>
    <row r="41" spans="2:19" ht="12.75">
      <c r="B41" s="5"/>
      <c r="C41" s="5"/>
      <c r="D41" s="5"/>
      <c r="E41" s="5"/>
      <c r="F41" s="5"/>
      <c r="G41" s="5"/>
      <c r="H41" s="5"/>
      <c r="I41" s="4"/>
      <c r="J41" s="5"/>
      <c r="K41" s="5"/>
      <c r="L41" s="5"/>
      <c r="M41" s="5"/>
      <c r="N41" s="5"/>
      <c r="O41" s="5"/>
      <c r="P41" s="4"/>
      <c r="Q41" s="4"/>
      <c r="R41" s="4"/>
      <c r="S41" s="4"/>
    </row>
    <row r="42" spans="2:19" ht="12.7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2:19" ht="12.7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2:19" ht="12.7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2:19" ht="12.7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2:19" ht="12.7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2:19" ht="12.7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</sheetData>
  <mergeCells count="4">
    <mergeCell ref="B2:S2"/>
    <mergeCell ref="F3:G3"/>
    <mergeCell ref="I3:L3"/>
    <mergeCell ref="M3:O3"/>
  </mergeCells>
  <conditionalFormatting sqref="P4 P6:P26">
    <cfRule type="expression" dxfId="6" priority="4">
      <formula>IF(P28&gt;500000, 0, 0)</formula>
    </cfRule>
  </conditionalFormatting>
  <conditionalFormatting sqref="P5:R5 Q6:R27">
    <cfRule type="expression" dxfId="5" priority="18">
      <formula>IF(#REF!&gt;500000, 0, 0)</formula>
    </cfRule>
  </conditionalFormatting>
  <conditionalFormatting sqref="P28:R28">
    <cfRule type="cellIs" dxfId="4" priority="2" operator="lessThan">
      <formula>P$29</formula>
    </cfRule>
    <cfRule type="cellIs" dxfId="3" priority="3" operator="greaterThanOrEqual">
      <formula>P$29</formula>
    </cfRule>
  </conditionalFormatting>
  <pageMargins left="1" right="1" top="1" bottom="1" header="0.3" footer="0.3"/>
  <pageSetup orientation="landscape" r:id="rId1"/>
  <headerFooter>
    <oddHeader>&amp;L&amp;10EVM-3 2019 &amp;KFF0000TEMPLATE
&amp;K000000AO &amp;KFF0000TBD&amp;R&amp;10&lt;Proposal Name&gt; &amp;KFF0000PROPOSAL&amp;11 &amp;10SENSITIVE
&amp;K000000Appendix J.9—MEL</oddHeader>
    <oddFooter>&amp;C&amp;8J.9-&amp;P
Use or disclosure of information contained on this sheet is subject to the restriction on the Restrictive Notice page of this proposal.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F3228A-9323-4C85-BD04-D6836AD732B5}">
          <x14:formula1>
            <xm:f>'Environment Options'!$A$2:$A$6</xm:f>
          </x14:formula1>
          <xm:sqref>H5:H26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631-3DF6-4896-BA16-CD0DF4D110C6}">
  <dimension ref="A1:R47"/>
  <sheetViews>
    <sheetView zoomScaleNormal="100" workbookViewId="0">
      <selection activeCell="D35" sqref="D35"/>
    </sheetView>
  </sheetViews>
  <sheetFormatPr defaultColWidth="8.85546875" defaultRowHeight="12"/>
  <cols>
    <col min="1" max="1" width="2.42578125" style="1" customWidth="1"/>
    <col min="2" max="2" width="22.28515625" style="1" customWidth="1"/>
    <col min="3" max="5" width="13.140625" style="1" customWidth="1"/>
    <col min="6" max="6" width="18.42578125" style="1" customWidth="1"/>
    <col min="7" max="7" width="14.42578125" style="1" customWidth="1"/>
    <col min="8" max="8" width="21.28515625" style="1" customWidth="1"/>
    <col min="9" max="9" width="14.85546875" style="1" customWidth="1"/>
    <col min="10" max="10" width="16.42578125" style="1" customWidth="1"/>
    <col min="11" max="11" width="20.85546875" style="1" customWidth="1"/>
    <col min="12" max="12" width="17.85546875" style="1" customWidth="1"/>
    <col min="13" max="13" width="18.28515625" style="1" customWidth="1"/>
    <col min="14" max="14" width="17.140625" style="1" customWidth="1"/>
    <col min="15" max="15" width="18.7109375" style="1" customWidth="1"/>
    <col min="16" max="16" width="12.42578125" style="1" customWidth="1"/>
    <col min="17" max="17" width="17.42578125" style="1" customWidth="1"/>
    <col min="18" max="18" width="6.42578125" style="1" customWidth="1"/>
    <col min="19" max="16384" width="8.85546875" style="1"/>
  </cols>
  <sheetData>
    <row r="1" spans="1:18" ht="10.5" customHeight="1">
      <c r="A1" s="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8" ht="30.6" customHeight="1">
      <c r="A2" s="10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12"/>
    </row>
    <row r="3" spans="1:18" s="2" customFormat="1" ht="39.950000000000003" customHeight="1">
      <c r="A3" s="11"/>
      <c r="B3" s="15"/>
      <c r="C3" s="15"/>
      <c r="D3" s="15"/>
      <c r="E3" s="15"/>
      <c r="F3" s="53" t="s">
        <v>1</v>
      </c>
      <c r="G3" s="53"/>
      <c r="H3" s="51" t="s">
        <v>2</v>
      </c>
      <c r="I3" s="53" t="s">
        <v>3</v>
      </c>
      <c r="J3" s="53"/>
      <c r="K3" s="53"/>
      <c r="L3" s="53"/>
      <c r="M3" s="53" t="s">
        <v>4</v>
      </c>
      <c r="N3" s="53"/>
      <c r="O3" s="53"/>
      <c r="P3" s="51" t="s">
        <v>5</v>
      </c>
      <c r="Q3" s="15"/>
      <c r="R3" s="13"/>
    </row>
    <row r="4" spans="1:18" s="2" customFormat="1" ht="40.5" customHeight="1">
      <c r="A4" s="11"/>
      <c r="B4" s="16" t="s">
        <v>8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6" t="s">
        <v>30</v>
      </c>
      <c r="Q4" s="16" t="s">
        <v>25</v>
      </c>
      <c r="R4" s="13"/>
    </row>
    <row r="5" spans="1:18" ht="15.6" customHeight="1">
      <c r="A5" s="10"/>
      <c r="B5" s="17"/>
      <c r="C5" s="18"/>
      <c r="D5" s="18"/>
      <c r="E5" s="18">
        <f>C5*D5</f>
        <v>0</v>
      </c>
      <c r="F5" s="18"/>
      <c r="G5" s="18">
        <f t="shared" ref="G5:G26" si="0">F5*C5</f>
        <v>0</v>
      </c>
      <c r="H5" s="20" t="s">
        <v>26</v>
      </c>
      <c r="I5" s="39">
        <f>G5*VLOOKUP(H5,'Environment Options'!$A$2:$B$6,2,FALSE)</f>
        <v>0</v>
      </c>
      <c r="J5" s="40">
        <v>0</v>
      </c>
      <c r="K5" s="41">
        <v>0</v>
      </c>
      <c r="L5" s="42">
        <f>I5 + J5 + K5</f>
        <v>0</v>
      </c>
      <c r="M5" s="22"/>
      <c r="N5" s="23"/>
      <c r="O5" s="23"/>
      <c r="P5" s="24">
        <f>L5/(10^O5)</f>
        <v>0</v>
      </c>
      <c r="Q5" s="4"/>
      <c r="R5" s="12"/>
    </row>
    <row r="6" spans="1:18" s="2" customFormat="1" ht="12.75">
      <c r="A6" s="11"/>
      <c r="B6" s="25"/>
      <c r="C6" s="21"/>
      <c r="D6" s="21"/>
      <c r="E6" s="18">
        <f t="shared" ref="E6:E27" si="1">C6*D6</f>
        <v>0</v>
      </c>
      <c r="F6" s="21"/>
      <c r="G6" s="18">
        <f t="shared" si="0"/>
        <v>0</v>
      </c>
      <c r="H6" s="20" t="s">
        <v>26</v>
      </c>
      <c r="I6" s="39">
        <f>G6*VLOOKUP(H6,'Environment Options'!$A$2:$B$6,2,FALSE)</f>
        <v>0</v>
      </c>
      <c r="J6" s="41">
        <v>0</v>
      </c>
      <c r="K6" s="41">
        <v>0</v>
      </c>
      <c r="L6" s="42">
        <f t="shared" ref="L6:L26" si="2">I6 + J6 + K6</f>
        <v>0</v>
      </c>
      <c r="M6" s="21"/>
      <c r="N6" s="26"/>
      <c r="O6" s="26"/>
      <c r="P6" s="24">
        <f t="shared" ref="P6:P26" si="3">L6/(10^O6)</f>
        <v>0</v>
      </c>
      <c r="Q6" s="27"/>
      <c r="R6" s="13"/>
    </row>
    <row r="7" spans="1:18" s="2" customFormat="1" ht="12.75">
      <c r="A7" s="11"/>
      <c r="B7" s="25"/>
      <c r="C7" s="21"/>
      <c r="D7" s="21"/>
      <c r="E7" s="18">
        <f t="shared" si="1"/>
        <v>0</v>
      </c>
      <c r="F7" s="28"/>
      <c r="G7" s="18">
        <f t="shared" si="0"/>
        <v>0</v>
      </c>
      <c r="H7" s="20" t="s">
        <v>26</v>
      </c>
      <c r="I7" s="39">
        <f>G7*VLOOKUP(H7,'Environment Options'!$A$2:$B$6,2,FALSE)</f>
        <v>0</v>
      </c>
      <c r="J7" s="41">
        <v>0</v>
      </c>
      <c r="K7" s="41">
        <v>0</v>
      </c>
      <c r="L7" s="42">
        <f t="shared" si="2"/>
        <v>0</v>
      </c>
      <c r="M7" s="21"/>
      <c r="N7" s="26"/>
      <c r="O7" s="26"/>
      <c r="P7" s="24">
        <f t="shared" si="3"/>
        <v>0</v>
      </c>
      <c r="Q7" s="27"/>
      <c r="R7" s="13"/>
    </row>
    <row r="8" spans="1:18" s="2" customFormat="1" ht="12.75">
      <c r="A8" s="11"/>
      <c r="B8" s="25"/>
      <c r="C8" s="21"/>
      <c r="D8" s="21"/>
      <c r="E8" s="18">
        <f t="shared" si="1"/>
        <v>0</v>
      </c>
      <c r="F8" s="28"/>
      <c r="G8" s="18">
        <f t="shared" si="0"/>
        <v>0</v>
      </c>
      <c r="H8" s="20" t="s">
        <v>26</v>
      </c>
      <c r="I8" s="39">
        <f>G8*VLOOKUP(H8,'Environment Options'!$A$2:$B$6,2,FALSE)</f>
        <v>0</v>
      </c>
      <c r="J8" s="41">
        <v>0</v>
      </c>
      <c r="K8" s="41">
        <v>0</v>
      </c>
      <c r="L8" s="42">
        <f t="shared" si="2"/>
        <v>0</v>
      </c>
      <c r="M8" s="21"/>
      <c r="N8" s="26"/>
      <c r="O8" s="26"/>
      <c r="P8" s="24">
        <f t="shared" si="3"/>
        <v>0</v>
      </c>
      <c r="Q8" s="27"/>
      <c r="R8" s="13"/>
    </row>
    <row r="9" spans="1:18" s="2" customFormat="1" ht="12.75">
      <c r="A9" s="11"/>
      <c r="B9" s="25"/>
      <c r="C9" s="21"/>
      <c r="D9" s="21"/>
      <c r="E9" s="18">
        <f t="shared" si="1"/>
        <v>0</v>
      </c>
      <c r="F9" s="21"/>
      <c r="G9" s="18">
        <f t="shared" si="0"/>
        <v>0</v>
      </c>
      <c r="H9" s="20" t="s">
        <v>26</v>
      </c>
      <c r="I9" s="39">
        <f>G9*VLOOKUP(H9,'Environment Options'!$A$2:$B$6,2,FALSE)</f>
        <v>0</v>
      </c>
      <c r="J9" s="41">
        <v>0</v>
      </c>
      <c r="K9" s="41">
        <v>0</v>
      </c>
      <c r="L9" s="42">
        <f>I9 + J9 + K9</f>
        <v>0</v>
      </c>
      <c r="M9" s="21"/>
      <c r="N9" s="26"/>
      <c r="O9" s="26"/>
      <c r="P9" s="24">
        <f>L9/(10^O9)</f>
        <v>0</v>
      </c>
      <c r="Q9" s="27"/>
      <c r="R9" s="13"/>
    </row>
    <row r="10" spans="1:18" s="2" customFormat="1" ht="12.75">
      <c r="A10" s="11"/>
      <c r="B10" s="25"/>
      <c r="C10" s="21"/>
      <c r="D10" s="21"/>
      <c r="E10" s="18">
        <f t="shared" si="1"/>
        <v>0</v>
      </c>
      <c r="F10" s="21"/>
      <c r="G10" s="18">
        <f t="shared" si="0"/>
        <v>0</v>
      </c>
      <c r="H10" s="20" t="s">
        <v>26</v>
      </c>
      <c r="I10" s="39">
        <f>G10*VLOOKUP(H10,'Environment Options'!$A$2:$B$6,2,FALSE)</f>
        <v>0</v>
      </c>
      <c r="J10" s="41">
        <v>0</v>
      </c>
      <c r="K10" s="41">
        <v>0</v>
      </c>
      <c r="L10" s="42">
        <f t="shared" si="2"/>
        <v>0</v>
      </c>
      <c r="M10" s="21"/>
      <c r="N10" s="26"/>
      <c r="O10" s="26"/>
      <c r="P10" s="24">
        <f t="shared" si="3"/>
        <v>0</v>
      </c>
      <c r="Q10" s="27"/>
      <c r="R10" s="13"/>
    </row>
    <row r="11" spans="1:18" s="2" customFormat="1" ht="12.75">
      <c r="A11" s="11"/>
      <c r="B11" s="25"/>
      <c r="C11" s="21"/>
      <c r="D11" s="21"/>
      <c r="E11" s="18">
        <f t="shared" si="1"/>
        <v>0</v>
      </c>
      <c r="F11" s="21"/>
      <c r="G11" s="18">
        <f t="shared" si="0"/>
        <v>0</v>
      </c>
      <c r="H11" s="20" t="s">
        <v>26</v>
      </c>
      <c r="I11" s="39">
        <f>G11*VLOOKUP(H11,'Environment Options'!$A$2:$B$6,2,FALSE)</f>
        <v>0</v>
      </c>
      <c r="J11" s="41">
        <v>0</v>
      </c>
      <c r="K11" s="41">
        <v>0</v>
      </c>
      <c r="L11" s="42">
        <f t="shared" si="2"/>
        <v>0</v>
      </c>
      <c r="M11" s="21"/>
      <c r="N11" s="26"/>
      <c r="O11" s="26"/>
      <c r="P11" s="24">
        <f t="shared" si="3"/>
        <v>0</v>
      </c>
      <c r="Q11" s="27"/>
      <c r="R11" s="13"/>
    </row>
    <row r="12" spans="1:18" s="2" customFormat="1" ht="12.75">
      <c r="A12" s="11"/>
      <c r="B12" s="25"/>
      <c r="C12" s="21"/>
      <c r="D12" s="21"/>
      <c r="E12" s="18">
        <f t="shared" si="1"/>
        <v>0</v>
      </c>
      <c r="F12" s="21"/>
      <c r="G12" s="18">
        <f t="shared" si="0"/>
        <v>0</v>
      </c>
      <c r="H12" s="20" t="s">
        <v>26</v>
      </c>
      <c r="I12" s="39">
        <f>G12*VLOOKUP(H12,'Environment Options'!$A$2:$B$6,2,FALSE)</f>
        <v>0</v>
      </c>
      <c r="J12" s="41">
        <v>0</v>
      </c>
      <c r="K12" s="41">
        <v>0</v>
      </c>
      <c r="L12" s="42">
        <f t="shared" si="2"/>
        <v>0</v>
      </c>
      <c r="M12" s="21"/>
      <c r="N12" s="26"/>
      <c r="O12" s="26"/>
      <c r="P12" s="24">
        <f t="shared" si="3"/>
        <v>0</v>
      </c>
      <c r="Q12" s="27"/>
      <c r="R12" s="13"/>
    </row>
    <row r="13" spans="1:18" s="2" customFormat="1" ht="12.75">
      <c r="A13" s="11"/>
      <c r="B13" s="25"/>
      <c r="C13" s="21"/>
      <c r="D13" s="21"/>
      <c r="E13" s="18">
        <f t="shared" si="1"/>
        <v>0</v>
      </c>
      <c r="F13" s="21"/>
      <c r="G13" s="18">
        <f t="shared" si="0"/>
        <v>0</v>
      </c>
      <c r="H13" s="20" t="s">
        <v>26</v>
      </c>
      <c r="I13" s="39">
        <f>G13*VLOOKUP(H13,'Environment Options'!$A$2:$B$6,2,FALSE)</f>
        <v>0</v>
      </c>
      <c r="J13" s="41">
        <v>0</v>
      </c>
      <c r="K13" s="41">
        <v>0</v>
      </c>
      <c r="L13" s="42">
        <f t="shared" si="2"/>
        <v>0</v>
      </c>
      <c r="M13" s="21"/>
      <c r="N13" s="26"/>
      <c r="O13" s="26"/>
      <c r="P13" s="24">
        <f t="shared" si="3"/>
        <v>0</v>
      </c>
      <c r="Q13" s="27"/>
      <c r="R13" s="13"/>
    </row>
    <row r="14" spans="1:18" s="2" customFormat="1" ht="12.75">
      <c r="A14" s="11"/>
      <c r="B14" s="25"/>
      <c r="C14" s="21"/>
      <c r="D14" s="21"/>
      <c r="E14" s="18">
        <f t="shared" si="1"/>
        <v>0</v>
      </c>
      <c r="F14" s="21"/>
      <c r="G14" s="18">
        <f t="shared" si="0"/>
        <v>0</v>
      </c>
      <c r="H14" s="20" t="s">
        <v>26</v>
      </c>
      <c r="I14" s="39">
        <f>G14*VLOOKUP(H14,'Environment Options'!$A$2:$B$6,2,FALSE)</f>
        <v>0</v>
      </c>
      <c r="J14" s="41">
        <v>0</v>
      </c>
      <c r="K14" s="41">
        <v>0</v>
      </c>
      <c r="L14" s="42">
        <f t="shared" si="2"/>
        <v>0</v>
      </c>
      <c r="M14" s="21"/>
      <c r="N14" s="26"/>
      <c r="O14" s="26"/>
      <c r="P14" s="24">
        <f t="shared" si="3"/>
        <v>0</v>
      </c>
      <c r="Q14" s="27"/>
      <c r="R14" s="13"/>
    </row>
    <row r="15" spans="1:18" s="2" customFormat="1" ht="12.75">
      <c r="A15" s="11"/>
      <c r="B15" s="25"/>
      <c r="C15" s="21"/>
      <c r="D15" s="21"/>
      <c r="E15" s="18">
        <f t="shared" si="1"/>
        <v>0</v>
      </c>
      <c r="F15" s="21"/>
      <c r="G15" s="18">
        <f t="shared" si="0"/>
        <v>0</v>
      </c>
      <c r="H15" s="20" t="s">
        <v>26</v>
      </c>
      <c r="I15" s="39">
        <f>G15*VLOOKUP(H15,'Environment Options'!$A$2:$B$6,2,FALSE)</f>
        <v>0</v>
      </c>
      <c r="J15" s="41">
        <v>0</v>
      </c>
      <c r="K15" s="41">
        <v>0</v>
      </c>
      <c r="L15" s="42">
        <f t="shared" si="2"/>
        <v>0</v>
      </c>
      <c r="M15" s="21"/>
      <c r="N15" s="26"/>
      <c r="O15" s="26"/>
      <c r="P15" s="24">
        <f t="shared" si="3"/>
        <v>0</v>
      </c>
      <c r="Q15" s="27"/>
      <c r="R15" s="13"/>
    </row>
    <row r="16" spans="1:18" s="2" customFormat="1" ht="12.75">
      <c r="A16" s="11"/>
      <c r="B16" s="25"/>
      <c r="C16" s="21"/>
      <c r="D16" s="21"/>
      <c r="E16" s="18">
        <f t="shared" si="1"/>
        <v>0</v>
      </c>
      <c r="F16" s="21"/>
      <c r="G16" s="18">
        <f t="shared" si="0"/>
        <v>0</v>
      </c>
      <c r="H16" s="20" t="s">
        <v>26</v>
      </c>
      <c r="I16" s="39">
        <f>G16*VLOOKUP(H16,'Environment Options'!$A$2:$B$6,2,FALSE)</f>
        <v>0</v>
      </c>
      <c r="J16" s="41">
        <v>0</v>
      </c>
      <c r="K16" s="41">
        <v>0</v>
      </c>
      <c r="L16" s="42">
        <f t="shared" si="2"/>
        <v>0</v>
      </c>
      <c r="M16" s="21"/>
      <c r="N16" s="26"/>
      <c r="O16" s="26"/>
      <c r="P16" s="24">
        <f t="shared" si="3"/>
        <v>0</v>
      </c>
      <c r="Q16" s="27"/>
      <c r="R16" s="13"/>
    </row>
    <row r="17" spans="1:18" s="2" customFormat="1" ht="12.75">
      <c r="A17" s="11"/>
      <c r="B17" s="25"/>
      <c r="C17" s="21"/>
      <c r="D17" s="21"/>
      <c r="E17" s="18">
        <f t="shared" si="1"/>
        <v>0</v>
      </c>
      <c r="F17" s="21"/>
      <c r="G17" s="18">
        <f t="shared" si="0"/>
        <v>0</v>
      </c>
      <c r="H17" s="20" t="s">
        <v>26</v>
      </c>
      <c r="I17" s="39">
        <f>G17*VLOOKUP(H17,'Environment Options'!$A$2:$B$6,2,FALSE)</f>
        <v>0</v>
      </c>
      <c r="J17" s="41">
        <v>0</v>
      </c>
      <c r="K17" s="41">
        <v>0</v>
      </c>
      <c r="L17" s="42">
        <f t="shared" si="2"/>
        <v>0</v>
      </c>
      <c r="M17" s="21"/>
      <c r="N17" s="26"/>
      <c r="O17" s="26"/>
      <c r="P17" s="24">
        <f t="shared" si="3"/>
        <v>0</v>
      </c>
      <c r="Q17" s="27"/>
      <c r="R17" s="13"/>
    </row>
    <row r="18" spans="1:18" s="2" customFormat="1" ht="12.75">
      <c r="A18" s="11"/>
      <c r="B18" s="25"/>
      <c r="C18" s="21"/>
      <c r="D18" s="21"/>
      <c r="E18" s="18">
        <f t="shared" si="1"/>
        <v>0</v>
      </c>
      <c r="F18" s="21"/>
      <c r="G18" s="18">
        <f t="shared" si="0"/>
        <v>0</v>
      </c>
      <c r="H18" s="20" t="s">
        <v>26</v>
      </c>
      <c r="I18" s="39">
        <f>G18*VLOOKUP(H18,'Environment Options'!$A$2:$B$6,2,FALSE)</f>
        <v>0</v>
      </c>
      <c r="J18" s="41">
        <v>0</v>
      </c>
      <c r="K18" s="41">
        <v>0</v>
      </c>
      <c r="L18" s="42">
        <f t="shared" si="2"/>
        <v>0</v>
      </c>
      <c r="M18" s="21"/>
      <c r="N18" s="26"/>
      <c r="O18" s="26"/>
      <c r="P18" s="24">
        <f t="shared" si="3"/>
        <v>0</v>
      </c>
      <c r="Q18" s="27"/>
      <c r="R18" s="13"/>
    </row>
    <row r="19" spans="1:18" s="2" customFormat="1" ht="12.75">
      <c r="A19" s="11"/>
      <c r="B19" s="25"/>
      <c r="C19" s="21"/>
      <c r="D19" s="21"/>
      <c r="E19" s="18">
        <f t="shared" si="1"/>
        <v>0</v>
      </c>
      <c r="F19" s="21"/>
      <c r="G19" s="18">
        <f t="shared" si="0"/>
        <v>0</v>
      </c>
      <c r="H19" s="20" t="s">
        <v>26</v>
      </c>
      <c r="I19" s="39">
        <f>G19*VLOOKUP(H19,'Environment Options'!$A$2:$B$6,2,FALSE)</f>
        <v>0</v>
      </c>
      <c r="J19" s="41">
        <v>0</v>
      </c>
      <c r="K19" s="41">
        <v>0</v>
      </c>
      <c r="L19" s="42">
        <f t="shared" si="2"/>
        <v>0</v>
      </c>
      <c r="M19" s="21"/>
      <c r="N19" s="26"/>
      <c r="O19" s="26"/>
      <c r="P19" s="24">
        <f t="shared" si="3"/>
        <v>0</v>
      </c>
      <c r="Q19" s="27"/>
      <c r="R19" s="13"/>
    </row>
    <row r="20" spans="1:18" s="2" customFormat="1" ht="12.75">
      <c r="A20" s="11"/>
      <c r="B20" s="25"/>
      <c r="C20" s="21"/>
      <c r="D20" s="21"/>
      <c r="E20" s="18">
        <f t="shared" si="1"/>
        <v>0</v>
      </c>
      <c r="F20" s="21"/>
      <c r="G20" s="18">
        <f t="shared" si="0"/>
        <v>0</v>
      </c>
      <c r="H20" s="20" t="s">
        <v>26</v>
      </c>
      <c r="I20" s="39">
        <f>G20*VLOOKUP(H20,'Environment Options'!$A$2:$B$6,2,FALSE)</f>
        <v>0</v>
      </c>
      <c r="J20" s="41">
        <v>0</v>
      </c>
      <c r="K20" s="41">
        <v>0</v>
      </c>
      <c r="L20" s="42">
        <f t="shared" si="2"/>
        <v>0</v>
      </c>
      <c r="M20" s="21"/>
      <c r="N20" s="26"/>
      <c r="O20" s="26"/>
      <c r="P20" s="24">
        <f t="shared" si="3"/>
        <v>0</v>
      </c>
      <c r="Q20" s="27"/>
      <c r="R20" s="13"/>
    </row>
    <row r="21" spans="1:18" s="2" customFormat="1" ht="12.75">
      <c r="A21" s="11"/>
      <c r="B21" s="25"/>
      <c r="C21" s="21"/>
      <c r="D21" s="21"/>
      <c r="E21" s="18">
        <f t="shared" si="1"/>
        <v>0</v>
      </c>
      <c r="F21" s="21"/>
      <c r="G21" s="18">
        <f t="shared" si="0"/>
        <v>0</v>
      </c>
      <c r="H21" s="20" t="s">
        <v>26</v>
      </c>
      <c r="I21" s="39">
        <f>G21*VLOOKUP(H21,'Environment Options'!$A$2:$B$6,2,FALSE)</f>
        <v>0</v>
      </c>
      <c r="J21" s="41">
        <v>0</v>
      </c>
      <c r="K21" s="41">
        <v>0</v>
      </c>
      <c r="L21" s="42">
        <f t="shared" si="2"/>
        <v>0</v>
      </c>
      <c r="M21" s="21"/>
      <c r="N21" s="26"/>
      <c r="O21" s="26"/>
      <c r="P21" s="24">
        <f t="shared" si="3"/>
        <v>0</v>
      </c>
      <c r="Q21" s="27"/>
      <c r="R21" s="13"/>
    </row>
    <row r="22" spans="1:18" ht="12.75">
      <c r="A22" s="10"/>
      <c r="B22" s="25"/>
      <c r="C22" s="21"/>
      <c r="D22" s="21"/>
      <c r="E22" s="18">
        <f t="shared" si="1"/>
        <v>0</v>
      </c>
      <c r="F22" s="21"/>
      <c r="G22" s="18">
        <f t="shared" si="0"/>
        <v>0</v>
      </c>
      <c r="H22" s="20" t="s">
        <v>26</v>
      </c>
      <c r="I22" s="39">
        <f>G22*VLOOKUP(H22,'Environment Options'!$A$2:$B$6,2,FALSE)</f>
        <v>0</v>
      </c>
      <c r="J22" s="41">
        <v>0</v>
      </c>
      <c r="K22" s="41">
        <v>0</v>
      </c>
      <c r="L22" s="42">
        <f t="shared" si="2"/>
        <v>0</v>
      </c>
      <c r="M22" s="21"/>
      <c r="N22" s="26"/>
      <c r="O22" s="26"/>
      <c r="P22" s="24">
        <f t="shared" si="3"/>
        <v>0</v>
      </c>
      <c r="Q22" s="4"/>
      <c r="R22" s="12"/>
    </row>
    <row r="23" spans="1:18" ht="12.75">
      <c r="A23" s="10"/>
      <c r="B23" s="25"/>
      <c r="C23" s="21"/>
      <c r="D23" s="21"/>
      <c r="E23" s="18">
        <f t="shared" si="1"/>
        <v>0</v>
      </c>
      <c r="F23" s="21"/>
      <c r="G23" s="18">
        <f t="shared" si="0"/>
        <v>0</v>
      </c>
      <c r="H23" s="20" t="s">
        <v>26</v>
      </c>
      <c r="I23" s="39">
        <f>G23*VLOOKUP(H23,'Environment Options'!$A$2:$B$6,2,FALSE)</f>
        <v>0</v>
      </c>
      <c r="J23" s="41">
        <v>0</v>
      </c>
      <c r="K23" s="41">
        <v>0</v>
      </c>
      <c r="L23" s="42">
        <f t="shared" si="2"/>
        <v>0</v>
      </c>
      <c r="M23" s="21"/>
      <c r="N23" s="26"/>
      <c r="O23" s="26"/>
      <c r="P23" s="24">
        <f t="shared" si="3"/>
        <v>0</v>
      </c>
      <c r="Q23" s="4"/>
      <c r="R23" s="12"/>
    </row>
    <row r="24" spans="1:18" ht="12.75">
      <c r="A24" s="10"/>
      <c r="B24" s="25"/>
      <c r="C24" s="21"/>
      <c r="D24" s="21"/>
      <c r="E24" s="18">
        <f t="shared" si="1"/>
        <v>0</v>
      </c>
      <c r="F24" s="21"/>
      <c r="G24" s="18">
        <f t="shared" si="0"/>
        <v>0</v>
      </c>
      <c r="H24" s="20" t="s">
        <v>26</v>
      </c>
      <c r="I24" s="39">
        <f>G24*VLOOKUP(H24,'Environment Options'!$A$2:$B$6,2,FALSE)</f>
        <v>0</v>
      </c>
      <c r="J24" s="41">
        <v>0</v>
      </c>
      <c r="K24" s="41">
        <v>0</v>
      </c>
      <c r="L24" s="42">
        <f t="shared" si="2"/>
        <v>0</v>
      </c>
      <c r="M24" s="21"/>
      <c r="N24" s="26"/>
      <c r="O24" s="26"/>
      <c r="P24" s="24">
        <f t="shared" si="3"/>
        <v>0</v>
      </c>
      <c r="Q24" s="4"/>
      <c r="R24" s="12"/>
    </row>
    <row r="25" spans="1:18" ht="12.75">
      <c r="A25" s="10"/>
      <c r="B25" s="29"/>
      <c r="C25" s="21"/>
      <c r="D25" s="21"/>
      <c r="E25" s="18">
        <f t="shared" si="1"/>
        <v>0</v>
      </c>
      <c r="F25" s="21"/>
      <c r="G25" s="18">
        <f t="shared" si="0"/>
        <v>0</v>
      </c>
      <c r="H25" s="20" t="s">
        <v>26</v>
      </c>
      <c r="I25" s="39">
        <f>G25*VLOOKUP(H25,'Environment Options'!$A$2:$B$6,2,FALSE)</f>
        <v>0</v>
      </c>
      <c r="J25" s="42">
        <v>0</v>
      </c>
      <c r="K25" s="41">
        <v>0</v>
      </c>
      <c r="L25" s="42">
        <f t="shared" si="2"/>
        <v>0</v>
      </c>
      <c r="M25" s="30"/>
      <c r="N25" s="30"/>
      <c r="O25" s="30"/>
      <c r="P25" s="24">
        <f t="shared" si="3"/>
        <v>0</v>
      </c>
      <c r="Q25" s="4"/>
      <c r="R25" s="12"/>
    </row>
    <row r="26" spans="1:18" ht="12.75">
      <c r="A26" s="10"/>
      <c r="B26" s="29"/>
      <c r="C26" s="21"/>
      <c r="D26" s="21"/>
      <c r="E26" s="18">
        <f t="shared" si="1"/>
        <v>0</v>
      </c>
      <c r="F26" s="19"/>
      <c r="G26" s="18">
        <f t="shared" si="0"/>
        <v>0</v>
      </c>
      <c r="H26" s="20" t="s">
        <v>26</v>
      </c>
      <c r="I26" s="39">
        <f>G26*VLOOKUP(H26,'Environment Options'!$A$2:$B$6,2,FALSE)</f>
        <v>0</v>
      </c>
      <c r="J26" s="42">
        <v>0</v>
      </c>
      <c r="K26" s="41">
        <v>0</v>
      </c>
      <c r="L26" s="42">
        <f t="shared" si="2"/>
        <v>0</v>
      </c>
      <c r="M26" s="30"/>
      <c r="N26" s="30"/>
      <c r="O26" s="30"/>
      <c r="P26" s="24">
        <f t="shared" si="3"/>
        <v>0</v>
      </c>
      <c r="Q26" s="4"/>
      <c r="R26" s="12"/>
    </row>
    <row r="27" spans="1:18" ht="12.75">
      <c r="A27" s="10"/>
      <c r="B27" s="30"/>
      <c r="C27" s="30"/>
      <c r="D27" s="30"/>
      <c r="E27" s="18">
        <f t="shared" si="1"/>
        <v>0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12"/>
    </row>
    <row r="28" spans="1:18" ht="12.75">
      <c r="A28" s="10"/>
      <c r="B28" s="31" t="s">
        <v>31</v>
      </c>
      <c r="C28" s="32"/>
      <c r="D28" s="32"/>
      <c r="E28" s="33">
        <f>SUM(E5:E27)</f>
        <v>0</v>
      </c>
      <c r="F28" s="33"/>
      <c r="G28" s="34">
        <f>SUM(G5:G26)</f>
        <v>0</v>
      </c>
      <c r="H28" s="32"/>
      <c r="I28" s="33">
        <f>SUM(I5:I26)</f>
        <v>0</v>
      </c>
      <c r="J28" s="33">
        <f>SUM(J5:J26)</f>
        <v>0</v>
      </c>
      <c r="K28" s="33">
        <f>SUM(K5:K26)</f>
        <v>0</v>
      </c>
      <c r="L28" s="33">
        <f>SUM(L5:L26)</f>
        <v>0</v>
      </c>
      <c r="M28" s="32"/>
      <c r="N28" s="32"/>
      <c r="O28" s="32"/>
      <c r="P28" s="44">
        <f>SUM(P5:P26)</f>
        <v>0</v>
      </c>
      <c r="Q28" s="32"/>
      <c r="R28" s="12"/>
    </row>
    <row r="29" spans="1:18" ht="15.95" customHeight="1">
      <c r="A29" s="9"/>
      <c r="B29" s="46" t="s">
        <v>28</v>
      </c>
      <c r="C29" s="47"/>
      <c r="D29" s="47"/>
      <c r="E29" s="47"/>
      <c r="F29" s="47"/>
      <c r="G29" s="47"/>
      <c r="H29" s="47"/>
      <c r="I29" s="48"/>
      <c r="J29" s="47"/>
      <c r="K29" s="47"/>
      <c r="L29" s="48"/>
      <c r="M29" s="47"/>
      <c r="N29" s="47"/>
      <c r="O29" s="47"/>
      <c r="P29" s="49">
        <v>500000</v>
      </c>
      <c r="Q29" s="14"/>
      <c r="R29" s="9"/>
    </row>
    <row r="30" spans="1:18" ht="12.75">
      <c r="B30" s="6"/>
      <c r="C30" s="6"/>
      <c r="D30" s="6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6"/>
    </row>
    <row r="31" spans="1:18" ht="12.7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8" ht="12.7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2:17" ht="12.75">
      <c r="B33" s="5"/>
      <c r="C33" s="5"/>
      <c r="D33" s="5"/>
      <c r="E33" s="5"/>
      <c r="F33" s="5"/>
      <c r="G33" s="5"/>
      <c r="H33" s="5"/>
      <c r="I33" s="4"/>
      <c r="J33" s="5"/>
      <c r="K33" s="5"/>
      <c r="L33" s="5"/>
      <c r="M33" s="5"/>
      <c r="N33" s="5"/>
      <c r="O33" s="5"/>
      <c r="P33" s="4"/>
      <c r="Q33" s="4"/>
    </row>
    <row r="34" spans="2:17" ht="12.75">
      <c r="B34" s="5"/>
      <c r="C34" s="5"/>
      <c r="D34" s="5"/>
      <c r="E34" s="5"/>
      <c r="F34" s="5"/>
      <c r="G34" s="5"/>
      <c r="H34" s="5"/>
      <c r="I34" s="4"/>
      <c r="J34" s="5"/>
      <c r="K34" s="5"/>
      <c r="L34" s="5"/>
      <c r="M34" s="5"/>
      <c r="N34" s="5"/>
      <c r="O34" s="5"/>
      <c r="P34" s="4"/>
      <c r="Q34" s="4"/>
    </row>
    <row r="35" spans="2:17" ht="12.75">
      <c r="B35" s="5"/>
      <c r="C35" s="5"/>
      <c r="D35" s="5"/>
      <c r="E35" s="5"/>
      <c r="F35" s="5"/>
      <c r="G35" s="5"/>
      <c r="H35" s="5"/>
      <c r="I35" s="4"/>
      <c r="J35" s="5"/>
      <c r="K35" s="5"/>
      <c r="L35" s="5"/>
      <c r="M35" s="5"/>
      <c r="N35" s="5"/>
      <c r="O35" s="5"/>
      <c r="P35" s="4"/>
      <c r="Q35" s="4"/>
    </row>
    <row r="36" spans="2:17" ht="12.75">
      <c r="B36" s="5"/>
      <c r="C36" s="5"/>
      <c r="D36" s="5"/>
      <c r="E36" s="5"/>
      <c r="F36" s="5"/>
      <c r="G36" s="5"/>
      <c r="H36" s="5"/>
      <c r="I36" s="4"/>
      <c r="J36" s="5"/>
      <c r="K36" s="5"/>
      <c r="L36" s="5"/>
      <c r="M36" s="5"/>
      <c r="N36" s="5"/>
      <c r="O36" s="5"/>
      <c r="P36" s="4"/>
      <c r="Q36" s="4"/>
    </row>
    <row r="37" spans="2:17" ht="12.75">
      <c r="B37" s="5"/>
      <c r="C37" s="5"/>
      <c r="D37" s="5"/>
      <c r="E37" s="5"/>
      <c r="F37" s="5"/>
      <c r="G37" s="5"/>
      <c r="H37" s="5"/>
      <c r="I37" s="4"/>
      <c r="J37" s="5"/>
      <c r="K37" s="5"/>
      <c r="L37" s="5"/>
      <c r="M37" s="5"/>
      <c r="N37" s="5"/>
      <c r="O37" s="5"/>
      <c r="P37" s="4"/>
      <c r="Q37" s="4"/>
    </row>
    <row r="38" spans="2:17" ht="12.75">
      <c r="B38" s="5"/>
      <c r="C38" s="5"/>
      <c r="D38" s="5"/>
      <c r="E38" s="5"/>
      <c r="F38" s="5"/>
      <c r="G38" s="5"/>
      <c r="H38" s="5"/>
      <c r="I38" s="4"/>
      <c r="J38" s="5" t="s">
        <v>29</v>
      </c>
      <c r="K38" s="5"/>
      <c r="L38" s="5"/>
      <c r="M38" s="5"/>
      <c r="N38" s="5"/>
      <c r="O38" s="5"/>
      <c r="P38" s="4"/>
      <c r="Q38" s="4"/>
    </row>
    <row r="39" spans="2:17" ht="12.75">
      <c r="B39" s="5"/>
      <c r="C39" s="5"/>
      <c r="D39" s="5"/>
      <c r="E39" s="5"/>
      <c r="F39" s="5"/>
      <c r="G39" s="5"/>
      <c r="H39" s="5"/>
      <c r="I39" s="4"/>
      <c r="J39" s="5"/>
      <c r="K39" s="5"/>
      <c r="L39" s="5"/>
      <c r="M39" s="5"/>
      <c r="N39" s="5"/>
      <c r="O39" s="5"/>
      <c r="P39" s="4"/>
      <c r="Q39" s="4"/>
    </row>
    <row r="40" spans="2:17" ht="12.75">
      <c r="B40" s="5"/>
      <c r="C40" s="5"/>
      <c r="D40" s="5"/>
      <c r="E40" s="5"/>
      <c r="F40" s="5"/>
      <c r="G40" s="5"/>
      <c r="H40" s="5"/>
      <c r="I40" s="4" t="s">
        <v>29</v>
      </c>
      <c r="J40" s="5"/>
      <c r="K40" s="5"/>
      <c r="L40" s="5"/>
      <c r="M40" s="5"/>
      <c r="N40" s="5"/>
      <c r="O40" s="5"/>
      <c r="P40" s="4"/>
      <c r="Q40" s="4"/>
    </row>
    <row r="41" spans="2:17" ht="12.75">
      <c r="B41" s="5"/>
      <c r="C41" s="5"/>
      <c r="D41" s="5"/>
      <c r="E41" s="5"/>
      <c r="F41" s="5"/>
      <c r="G41" s="5"/>
      <c r="H41" s="5"/>
      <c r="I41" s="4"/>
      <c r="J41" s="5"/>
      <c r="K41" s="5"/>
      <c r="L41" s="5"/>
      <c r="M41" s="5"/>
      <c r="N41" s="5"/>
      <c r="O41" s="5"/>
      <c r="P41" s="4"/>
      <c r="Q41" s="4"/>
    </row>
    <row r="42" spans="2:17" ht="12.7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2:17" ht="12.7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2:17" ht="12.7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2:17" ht="12.7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7" ht="12.7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2:17" ht="12.7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</sheetData>
  <mergeCells count="4">
    <mergeCell ref="B2:Q2"/>
    <mergeCell ref="F3:G3"/>
    <mergeCell ref="I3:L3"/>
    <mergeCell ref="M3:O3"/>
  </mergeCells>
  <conditionalFormatting sqref="P4:P26">
    <cfRule type="expression" dxfId="2" priority="6">
      <formula>IF(P28&gt;500000, 0, 0)</formula>
    </cfRule>
  </conditionalFormatting>
  <conditionalFormatting sqref="P28">
    <cfRule type="cellIs" dxfId="1" priority="1" operator="lessThan">
      <formula>P$29</formula>
    </cfRule>
    <cfRule type="cellIs" dxfId="0" priority="2" operator="greaterThanOrEqual">
      <formula>P$29</formula>
    </cfRule>
  </conditionalFormatting>
  <pageMargins left="1" right="1" top="1" bottom="1" header="0.3" footer="0.3"/>
  <pageSetup orientation="landscape" r:id="rId1"/>
  <headerFooter>
    <oddHeader>&amp;L&amp;10EVM-3 2019 &amp;KFF0000TEMPLATE
&amp;K000000AO &amp;KFF0000TBD&amp;R&amp;10&lt;Proposal Name&gt; &amp;KFF0000PROPOSAL&amp;11 &amp;10SENSITIVE
&amp;K000000Appendix J.9—MEL</oddHeader>
    <oddFooter>&amp;C&amp;8J.9-&amp;P
Use or disclosure of information contained on this sheet is subject to the restriction on the Restrictive Notice page of this proposal.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C7FD63-8EB0-4DAE-AB03-0A562497186D}">
          <x14:formula1>
            <xm:f>'Environment Options'!$A$2:$A$6</xm:f>
          </x14:formula1>
          <xm:sqref>H5:H26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EB07-7F14-4305-9D2E-957B2321A1C1}">
  <dimension ref="A1:C6"/>
  <sheetViews>
    <sheetView workbookViewId="0">
      <selection activeCell="F8" sqref="F8"/>
    </sheetView>
  </sheetViews>
  <sheetFormatPr defaultColWidth="8.85546875" defaultRowHeight="15"/>
  <cols>
    <col min="1" max="2" width="14.140625" customWidth="1"/>
    <col min="3" max="3" width="40.7109375" customWidth="1"/>
  </cols>
  <sheetData>
    <row r="1" spans="1:3" ht="17.25">
      <c r="A1" s="35" t="s">
        <v>32</v>
      </c>
      <c r="B1" s="35" t="s">
        <v>33</v>
      </c>
      <c r="C1" s="35" t="s">
        <v>34</v>
      </c>
    </row>
    <row r="2" spans="1:3">
      <c r="A2" s="36" t="s">
        <v>26</v>
      </c>
      <c r="B2" s="36">
        <v>100000</v>
      </c>
      <c r="C2" s="36"/>
    </row>
    <row r="3" spans="1:3">
      <c r="A3" s="37" t="s">
        <v>35</v>
      </c>
      <c r="B3" s="37">
        <v>10000</v>
      </c>
      <c r="C3" s="36"/>
    </row>
    <row r="4" spans="1:3">
      <c r="A4" s="37" t="s">
        <v>36</v>
      </c>
      <c r="B4" s="37">
        <v>1000</v>
      </c>
      <c r="C4" s="36"/>
    </row>
    <row r="5" spans="1:3">
      <c r="A5" s="37" t="s">
        <v>37</v>
      </c>
      <c r="B5" s="37">
        <v>500</v>
      </c>
      <c r="C5" s="36"/>
    </row>
    <row r="6" spans="1:3">
      <c r="A6" s="37" t="s">
        <v>38</v>
      </c>
      <c r="B6" s="37">
        <v>50</v>
      </c>
      <c r="C6" s="3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af1b6e-ff54-45e2-88db-a21f393bc2f7" xsi:nil="true"/>
    <lcf76f155ced4ddcb4097134ff3c332f xmlns="6a020a38-ed68-459a-b8fe-9a0f27c30f7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F909C4638E4AAD71B77751C4902F" ma:contentTypeVersion="11" ma:contentTypeDescription="Create a new document." ma:contentTypeScope="" ma:versionID="28f781a3acea7029ecaadbd44cf488bd">
  <xsd:schema xmlns:xsd="http://www.w3.org/2001/XMLSchema" xmlns:xs="http://www.w3.org/2001/XMLSchema" xmlns:p="http://schemas.microsoft.com/office/2006/metadata/properties" xmlns:ns2="6a020a38-ed68-459a-b8fe-9a0f27c30f7d" xmlns:ns3="68af1b6e-ff54-45e2-88db-a21f393bc2f7" targetNamespace="http://schemas.microsoft.com/office/2006/metadata/properties" ma:root="true" ma:fieldsID="11f2e789c4e9e6da75587640b5a5bff2" ns2:_="" ns3:_="">
    <xsd:import namespace="6a020a38-ed68-459a-b8fe-9a0f27c30f7d"/>
    <xsd:import namespace="68af1b6e-ff54-45e2-88db-a21f393bc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20a38-ed68-459a-b8fe-9a0f27c30f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c2283c9-5dc3-4342-a46e-d374fcd97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f1b6e-ff54-45e2-88db-a21f393bc2f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fb3349c-cd55-4a31-81a9-2b1f7126e612}" ma:internalName="TaxCatchAll" ma:showField="CatchAllData" ma:web="68af1b6e-ff54-45e2-88db-a21f393bc2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B138E-1D4E-439F-AC54-4A27AB91796D}"/>
</file>

<file path=customXml/itemProps2.xml><?xml version="1.0" encoding="utf-8"?>
<ds:datastoreItem xmlns:ds="http://schemas.openxmlformats.org/officeDocument/2006/customXml" ds:itemID="{1F8875B7-9C63-480A-931C-99B5DF782932}"/>
</file>

<file path=customXml/itemProps3.xml><?xml version="1.0" encoding="utf-8"?>
<ds:datastoreItem xmlns:ds="http://schemas.openxmlformats.org/officeDocument/2006/customXml" ds:itemID="{252E172E-C2E4-4AA5-BB1D-8DBDE33A4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JPL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Biancone, Jean M (2745-Affiliate)</dc:creator>
  <cp:keywords/>
  <dc:description/>
  <cp:lastModifiedBy>Clement, Brian G (US 323E)</cp:lastModifiedBy>
  <cp:revision/>
  <dcterms:created xsi:type="dcterms:W3CDTF">2019-08-10T19:13:57Z</dcterms:created>
  <dcterms:modified xsi:type="dcterms:W3CDTF">2026-10-19T18:58:33Z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0x0101007CECF909C4638E4AAD71B77751C4902F</vt:lpwstr>
  </property>
  <property fmtid="{D5CDD505-2E9C-101B-9397-08002B2CF9AE}" pid="3" name="_dlc_DocIdItemGuid">
    <vt:lpwstr>ef3a04d3-5424-475d-9513-0b2f0de2fcdb</vt:lpwstr>
  </property>
  <property fmtid="{D5CDD505-2E9C-101B-9397-08002B2CF9AE}" pid="4" name="MediaServiceImageTags">
    <vt:lpwstr/>
  </property>
</Properties>
</file>